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7895" windowHeight="8895" firstSheet="9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</workbook>
</file>

<file path=xl/calcChain.xml><?xml version="1.0" encoding="utf-8"?>
<calcChain xmlns="http://schemas.openxmlformats.org/spreadsheetml/2006/main">
  <c r="S101" i="11" l="1"/>
  <c r="S100" i="11"/>
  <c r="M101" i="11"/>
  <c r="O101" i="11"/>
  <c r="Q101" i="11"/>
  <c r="M81" i="10"/>
  <c r="O81" i="10"/>
  <c r="Q81" i="10"/>
  <c r="O99" i="11" l="1"/>
  <c r="Q50" i="9"/>
  <c r="Q51" i="9"/>
  <c r="M51" i="9"/>
  <c r="S49" i="8"/>
  <c r="O49" i="8"/>
  <c r="U61" i="1"/>
  <c r="W61" i="1"/>
  <c r="W62" i="1" l="1"/>
  <c r="U62" i="1"/>
  <c r="O62" i="1"/>
  <c r="M62" i="1"/>
  <c r="K62" i="1"/>
  <c r="G62" i="1"/>
  <c r="E62" i="1"/>
  <c r="K15" i="6"/>
  <c r="M15" i="6"/>
  <c r="Q15" i="6"/>
  <c r="O15" i="6"/>
  <c r="S15" i="7"/>
  <c r="Q15" i="7"/>
  <c r="O15" i="7"/>
  <c r="M15" i="7"/>
  <c r="K15" i="7"/>
  <c r="I15" i="7"/>
  <c r="S50" i="8"/>
  <c r="Q50" i="8"/>
  <c r="O50" i="8"/>
  <c r="M50" i="8"/>
  <c r="K50" i="8"/>
  <c r="I50" i="8"/>
  <c r="I101" i="11"/>
  <c r="G101" i="11"/>
  <c r="E101" i="11"/>
  <c r="C101" i="11"/>
  <c r="E81" i="10"/>
  <c r="G81" i="10"/>
  <c r="I81" i="10"/>
  <c r="Q61" i="9"/>
  <c r="O61" i="9"/>
  <c r="M61" i="9"/>
  <c r="I61" i="9"/>
  <c r="G61" i="9"/>
  <c r="E61" i="9"/>
  <c r="I15" i="13" l="1"/>
  <c r="E15" i="13"/>
  <c r="C10" i="15"/>
</calcChain>
</file>

<file path=xl/sharedStrings.xml><?xml version="1.0" encoding="utf-8"?>
<sst xmlns="http://schemas.openxmlformats.org/spreadsheetml/2006/main" count="1004" uniqueCount="285">
  <si>
    <t>صندوق سرمایه‌گذاری تجارت شاخصی کاردان</t>
  </si>
  <si>
    <t>صورت وضعیت پورتفوی</t>
  </si>
  <si>
    <t>برای ماه منتهی به 1399/10/30</t>
  </si>
  <si>
    <t>نام شرکت</t>
  </si>
  <si>
    <t>1399/09/30</t>
  </si>
  <si>
    <t>تغییرات طی دوره</t>
  </si>
  <si>
    <t>1399/10/30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</si>
  <si>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</si>
  <si>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</si>
  <si>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</si>
  <si>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</si>
  <si>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</si>
  <si>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</si>
  <si>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</si>
  <si>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</si>
  <si>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اعتباری ملل</t>
  </si>
  <si>
    <t>0.00 %</t>
  </si>
  <si>
    <t>البرزدارو</t>
  </si>
  <si>
    <t>بانک  پاسارگاد</t>
  </si>
  <si>
    <t>بانک ملت</t>
  </si>
  <si>
    <t>بیمه تجارت نو</t>
  </si>
  <si>
    <t>پالایش نفت بندرعباس</t>
  </si>
  <si>
    <t>پالایش نفت تبریز</t>
  </si>
  <si>
    <t>پالایش نفت شیراز</t>
  </si>
  <si>
    <t>پتروشیمی ارومیه</t>
  </si>
  <si>
    <t>پتروشیمی بوعلی سینا</t>
  </si>
  <si>
    <t>پتروشیمی پارس</t>
  </si>
  <si>
    <t>پتروشیمی پردیس</t>
  </si>
  <si>
    <t>پدیده شیمی قرن</t>
  </si>
  <si>
    <t>3.50 %</t>
  </si>
  <si>
    <t>پلیمر آریا ساسول</t>
  </si>
  <si>
    <t>تامین سرمایه نوین</t>
  </si>
  <si>
    <t>تهیه توزیع غذای دنا آفرین فدک</t>
  </si>
  <si>
    <t>0.15 %</t>
  </si>
  <si>
    <t>توسعه‌ صنایع‌ بهشهر(هلدینگ</t>
  </si>
  <si>
    <t>توسعه‌معادن‌وفلزات‌</t>
  </si>
  <si>
    <t>ح . تامین سرمایه نوین</t>
  </si>
  <si>
    <t>رایان هم افزا</t>
  </si>
  <si>
    <t>0.06 %</t>
  </si>
  <si>
    <t>س. نفت و گاز و پتروشیمی تأمین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</si>
  <si>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</si>
  <si>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</si>
  <si>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</si>
  <si>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</si>
  <si>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</si>
  <si>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</si>
  <si>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</si>
  <si>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سهامی ذوب آهن  اصفهان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</si>
  <si>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</si>
  <si>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</si>
  <si>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</si>
  <si>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</si>
  <si>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فولاد مبارکه اصفهان</t>
  </si>
  <si>
    <t>گروه مپنا (سهامی عام)</t>
  </si>
  <si>
    <t>گروه‌بهمن‌</t>
  </si>
  <si>
    <t>گسترش نفت و گاز پارسیان</t>
  </si>
  <si>
    <t>گلتاش‌</t>
  </si>
  <si>
    <t>لیزینگ پارسیان</t>
  </si>
  <si>
    <t>م .صنایع و معادن احیاء سپاهان</t>
  </si>
  <si>
    <t>مبین انرژی خلیج فارس</t>
  </si>
  <si>
    <t>مخابرات ایران</t>
  </si>
  <si>
    <t>مدیریت سرمایه گذاری کوثربهمن</t>
  </si>
  <si>
    <t>0.23 %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</si>
  <si>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</si>
  <si>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</si>
  <si>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</si>
  <si>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</si>
  <si>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</si>
  <si>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</si>
  <si>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</si>
  <si>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0.01 %</t>
  </si>
  <si>
    <t>بانک تجارت</t>
  </si>
  <si>
    <t>سپیدار سیستم آسیا</t>
  </si>
  <si>
    <t>پتروشیمی جم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</si>
  <si>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</si>
  <si>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</si>
  <si>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</si>
  <si>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</si>
  <si>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</si>
  <si>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</si>
  <si>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</si>
  <si>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</si>
  <si>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</si>
  <si>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</si>
  <si>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</si>
  <si>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</si>
  <si>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</si>
  <si>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</si>
  <si>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</si>
  <si>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</si>
  <si>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</si>
  <si>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</si>
  <si>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</si>
  <si>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</si>
  <si>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</si>
  <si>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</si>
  <si>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</si>
  <si>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</si>
  <si>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</si>
  <si>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</si>
  <si>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</si>
  <si>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</si>
  <si>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</si>
  <si>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</si>
  <si>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</si>
  <si>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</si>
  <si>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</si>
  <si>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0.09 %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</si>
  <si>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</si>
  <si>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</si>
  <si>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</si>
  <si>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</si>
  <si>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</si>
  <si>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</si>
  <si>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</si>
  <si>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</si>
  <si>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</si>
  <si>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</si>
  <si>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</si>
  <si>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</si>
  <si>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</si>
  <si>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</si>
  <si>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</si>
  <si>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051560304000000016</t>
  </si>
  <si>
    <t>سپرده بلند مدت</t>
  </si>
  <si>
    <t>1399/08/14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</si>
  <si>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</si>
  <si>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</si>
  <si>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</si>
  <si>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</si>
  <si>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</si>
  <si>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</si>
  <si>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</si>
  <si>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</si>
  <si>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</si>
  <si>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</si>
  <si>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</si>
  <si>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</si>
  <si>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</si>
  <si>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1399/04/10</t>
  </si>
  <si>
    <t>سرمایه‌ گذاری‌ البرز(هلدینگ‌</t>
  </si>
  <si>
    <t>1399/04/18</t>
  </si>
  <si>
    <t>1399/07/10</t>
  </si>
  <si>
    <t>1399/06/26</t>
  </si>
  <si>
    <t>1399/04/26</t>
  </si>
  <si>
    <t>1399/04/19</t>
  </si>
  <si>
    <t>1399/04/14</t>
  </si>
  <si>
    <t>1399/04/25</t>
  </si>
  <si>
    <t>1399/04/04</t>
  </si>
  <si>
    <t>1399/04/16</t>
  </si>
  <si>
    <t>1399/05/15</t>
  </si>
  <si>
    <t>پارس‌ خزر</t>
  </si>
  <si>
    <t>فولاد  خوزستان</t>
  </si>
  <si>
    <t>1399/03/31</t>
  </si>
  <si>
    <t>1399/04/31</t>
  </si>
  <si>
    <t>بیمه البرز</t>
  </si>
  <si>
    <t>1399/06/24</t>
  </si>
  <si>
    <t>عمران و توسعه شاهد</t>
  </si>
  <si>
    <t>1399/06/15</t>
  </si>
  <si>
    <t>بیمه پارسیان</t>
  </si>
  <si>
    <t>1399/09/25</t>
  </si>
  <si>
    <t>بانک سامان</t>
  </si>
  <si>
    <t>1399/05/29</t>
  </si>
  <si>
    <t>تجارت الکترونیک  پارسیان</t>
  </si>
  <si>
    <t>1399/03/01</t>
  </si>
  <si>
    <t>1399/07/30</t>
  </si>
  <si>
    <t>1399/06/05</t>
  </si>
  <si>
    <t>1399/03/27</t>
  </si>
  <si>
    <t>1399/05/06</t>
  </si>
  <si>
    <t>تولید برق عسلویه  مپنا</t>
  </si>
  <si>
    <t>سیمان خوزستان</t>
  </si>
  <si>
    <t>1399/03/25</t>
  </si>
  <si>
    <t>فولاد کاوه جنوب کیش</t>
  </si>
  <si>
    <t>1399/04/08</t>
  </si>
  <si>
    <t>1399/04/28</t>
  </si>
  <si>
    <t>گروه دارویی برکت</t>
  </si>
  <si>
    <t>1399/04/21</t>
  </si>
  <si>
    <t>پتروشیمی نوری</t>
  </si>
  <si>
    <t>1399/04/17</t>
  </si>
  <si>
    <t>1399/05/25</t>
  </si>
  <si>
    <t>1399/04/09</t>
  </si>
  <si>
    <t>سرمایه گذاری سیمان تامین</t>
  </si>
  <si>
    <t>1399/05/08</t>
  </si>
  <si>
    <t>1399/06/29</t>
  </si>
  <si>
    <t>1399/06/03</t>
  </si>
  <si>
    <t>بهای فروش</t>
  </si>
  <si>
    <t>ارزش دفتری</t>
  </si>
  <si>
    <t>سود و زیان ناشی از فروش</t>
  </si>
  <si>
    <t>سرمایه‌گذاری‌ سپه‌</t>
  </si>
  <si>
    <t>ملی کشت و صنعت و دامپروری پارس</t>
  </si>
  <si>
    <t>بانک صادرات ایران</t>
  </si>
  <si>
    <t>تولید نیروی برق آبادان</t>
  </si>
  <si>
    <t>بیمه  ما</t>
  </si>
  <si>
    <t>سرمایه‌گذاری صنایع پتروشیمی‌</t>
  </si>
  <si>
    <t>سرمایه گذاری آوا نوین</t>
  </si>
  <si>
    <t>گروه توسعه مالی مهر آیندگان</t>
  </si>
  <si>
    <t>بهساز کاشانه تهران</t>
  </si>
  <si>
    <t>ح . معدنی و صنعتی گل گهر</t>
  </si>
  <si>
    <t>سرمایه‌ گذاری‌ ساختمان‌ایران‌</t>
  </si>
  <si>
    <t>سرمایه گذاری خوارزمی</t>
  </si>
  <si>
    <t>سرمایه گذاری تامین اجتماعی</t>
  </si>
  <si>
    <t>ح . سرمایه گذاری صدرتامین</t>
  </si>
  <si>
    <t>صنایع پتروشیمی کرمانشاه</t>
  </si>
  <si>
    <t>سرمایه گذاری پویا</t>
  </si>
  <si>
    <t>سرمایه گذاری مالی سپهرصادرات</t>
  </si>
  <si>
    <t>ح . ‌توکافولاد(هلدینگ‌</t>
  </si>
  <si>
    <t>پرداخت الکترونیک سامان کیش</t>
  </si>
  <si>
    <t>برق و انرژی پیوندگستر پارس</t>
  </si>
  <si>
    <t>ح . کشتیرانی ج. ا. ا</t>
  </si>
  <si>
    <t>گروه مدیریت سرمایه گذاری امید</t>
  </si>
  <si>
    <t>پالایش نفت اصفهان</t>
  </si>
  <si>
    <t>صندوق س.اعتماد آفرین پارسیان-د</t>
  </si>
  <si>
    <t>کشاورزی و دامپروری ملارد شیر</t>
  </si>
  <si>
    <t>درآمد سود سهام</t>
  </si>
  <si>
    <t>درآمد تغییر ارزش</t>
  </si>
  <si>
    <t>درآمد فروش</t>
  </si>
  <si>
    <t>درصد از کل درآمدها</t>
  </si>
  <si>
    <t>5.98 %</t>
  </si>
  <si>
    <t>1.99 %</t>
  </si>
  <si>
    <t>7.01 %</t>
  </si>
  <si>
    <t>-0.53 %</t>
  </si>
  <si>
    <t>0.58 %</t>
  </si>
  <si>
    <t>0.96 %</t>
  </si>
  <si>
    <t>1.16 %</t>
  </si>
  <si>
    <t>0.25 %</t>
  </si>
  <si>
    <t>0.98 %</t>
  </si>
  <si>
    <t>4.63 %</t>
  </si>
  <si>
    <t>0.42 %</t>
  </si>
  <si>
    <t>-0.10 %</t>
  </si>
  <si>
    <t>-2.44 %</t>
  </si>
  <si>
    <t>10.37 %</t>
  </si>
  <si>
    <t>2.72 %</t>
  </si>
  <si>
    <t>13.23 %</t>
  </si>
  <si>
    <t>0.39 %</t>
  </si>
  <si>
    <t>2.75 %</t>
  </si>
  <si>
    <t>0.27 %</t>
  </si>
  <si>
    <t>1.61 %</t>
  </si>
  <si>
    <t>0.86 %</t>
  </si>
  <si>
    <t>0.41 %</t>
  </si>
  <si>
    <t>1.85 %</t>
  </si>
  <si>
    <t>4.05 %</t>
  </si>
  <si>
    <t>3.24 %</t>
  </si>
  <si>
    <t>3.75 %</t>
  </si>
  <si>
    <t>6.70 %</t>
  </si>
  <si>
    <t>1.89 %</t>
  </si>
  <si>
    <t>0.14 %</t>
  </si>
  <si>
    <t>1.10 %</t>
  </si>
  <si>
    <t>3.21 %</t>
  </si>
  <si>
    <t>0.18 %</t>
  </si>
  <si>
    <t>2.62 %</t>
  </si>
  <si>
    <t>0.70 %</t>
  </si>
  <si>
    <t>1.40 %</t>
  </si>
  <si>
    <t>6.15 %</t>
  </si>
  <si>
    <t>0.12 %</t>
  </si>
  <si>
    <t>-0.01 %</t>
  </si>
  <si>
    <t>1.82 %</t>
  </si>
  <si>
    <t>1.27 %</t>
  </si>
  <si>
    <t>-0.03 %</t>
  </si>
  <si>
    <t>-0.02 %</t>
  </si>
  <si>
    <t>1.13 %</t>
  </si>
  <si>
    <t>1.96 %</t>
  </si>
  <si>
    <t>درآمد سود اوراق</t>
  </si>
  <si>
    <t>جمع</t>
  </si>
  <si>
    <t>نام سپرده بانکی</t>
  </si>
  <si>
    <t>نام سپرده</t>
  </si>
  <si>
    <t>051560304000000013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</si>
  <si>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</si>
  <si>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</si>
  <si>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</si>
  <si>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</si>
  <si>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</si>
  <si>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</si>
  <si>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</si>
  <si>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سود سپرده بانکی 
و گواهی سپرده</t>
  </si>
  <si>
    <t>سود سپرده بانکی
 و گواهی سپرده</t>
  </si>
  <si>
    <t>درصد سود به 
میانگین سپرده</t>
  </si>
  <si>
    <t>سود و زیان ناشی
 از تغییر قیمت</t>
  </si>
  <si>
    <t>تعداد سهام متعلقه
 در زمان مجمع</t>
  </si>
  <si>
    <t>خالص درآمد
 سود سهام</t>
  </si>
  <si>
    <t>جمع درآمد 
سود سهام</t>
  </si>
  <si>
    <t>سود متعلق 
به هر سهم</t>
  </si>
  <si>
    <t>جمع درآمد
 سود سهام</t>
  </si>
  <si>
    <t>درصد به کل
 دارایی‌ها</t>
  </si>
  <si>
    <t>درصد از کل
 درآمدها</t>
  </si>
  <si>
    <t>کارمزد معاملات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</si>
</sst>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6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9"/>
      <color rgb="FF000000"/>
      <name val="Tahoma"/>
      <family val="2"/>
    </font>
    <font>
      <sz val="12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/>
    <xf numFmtId="3" fontId="4" fillId="0" borderId="0" xfId="0" applyNumberFormat="1" applyFont="1"/>
    <xf numFmtId="16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7"/>
  <sheetViews>
    <sheetView rightToLeft="1" topLeftCell="J50" workbookViewId="0">
      <selection activeCell="W62" sqref="W62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9.7109375" style="1" bestFit="1" customWidth="1"/>
    <col min="6" max="6" width="1" style="1" customWidth="1"/>
    <col min="7" max="7" width="25.570312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9.855468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9.28515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25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7.75" x14ac:dyDescent="0.4">
      <c r="A6" s="16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7.75" x14ac:dyDescent="0.4">
      <c r="A7" s="16" t="s">
        <v>3</v>
      </c>
      <c r="C7" s="16" t="s">
        <v>7</v>
      </c>
      <c r="E7" s="16" t="s">
        <v>8</v>
      </c>
      <c r="G7" s="16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7" t="s">
        <v>272</v>
      </c>
    </row>
    <row r="8" spans="1:25" ht="27.75" x14ac:dyDescent="0.4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18.75" x14ac:dyDescent="0.45">
      <c r="A9" s="2" t="s">
        <v>15</v>
      </c>
      <c r="C9" s="11">
        <v>3200000</v>
      </c>
      <c r="D9" s="11"/>
      <c r="E9" s="11">
        <v>52014138706</v>
      </c>
      <c r="F9" s="11"/>
      <c r="G9" s="11">
        <v>51133932000</v>
      </c>
      <c r="H9" s="11"/>
      <c r="I9" s="11">
        <v>0</v>
      </c>
      <c r="J9" s="11"/>
      <c r="K9" s="11">
        <v>0</v>
      </c>
      <c r="L9" s="11"/>
      <c r="M9" s="11">
        <v>-3200000</v>
      </c>
      <c r="N9" s="11"/>
      <c r="O9" s="11">
        <v>55831236807</v>
      </c>
      <c r="P9" s="11"/>
      <c r="Q9" s="11">
        <v>0</v>
      </c>
      <c r="R9" s="11"/>
      <c r="S9" s="11">
        <v>0</v>
      </c>
      <c r="T9" s="11"/>
      <c r="U9" s="11">
        <v>0</v>
      </c>
      <c r="V9" s="11"/>
      <c r="W9" s="11">
        <v>0</v>
      </c>
      <c r="Y9" s="10">
        <v>0</v>
      </c>
    </row>
    <row r="10" spans="1:25" ht="18.75" x14ac:dyDescent="0.45">
      <c r="A10" s="2" t="s">
        <v>17</v>
      </c>
      <c r="C10" s="11">
        <v>591397</v>
      </c>
      <c r="D10" s="11"/>
      <c r="E10" s="11">
        <v>2953823114</v>
      </c>
      <c r="F10" s="11"/>
      <c r="G10" s="11">
        <v>13756349595.690001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0</v>
      </c>
      <c r="P10" s="11"/>
      <c r="Q10" s="11">
        <v>591397</v>
      </c>
      <c r="R10" s="11"/>
      <c r="S10" s="11">
        <v>20760</v>
      </c>
      <c r="T10" s="11"/>
      <c r="U10" s="11">
        <v>2953823114</v>
      </c>
      <c r="V10" s="11"/>
      <c r="W10" s="11">
        <v>12204351179.766001</v>
      </c>
      <c r="Y10" s="10">
        <v>3.3E-3</v>
      </c>
    </row>
    <row r="11" spans="1:25" ht="18.75" x14ac:dyDescent="0.45">
      <c r="A11" s="2" t="s">
        <v>18</v>
      </c>
      <c r="C11" s="11">
        <v>3900000</v>
      </c>
      <c r="D11" s="11"/>
      <c r="E11" s="11">
        <v>21387042758</v>
      </c>
      <c r="F11" s="11"/>
      <c r="G11" s="11">
        <v>46056324600</v>
      </c>
      <c r="H11" s="11"/>
      <c r="I11" s="11">
        <v>0</v>
      </c>
      <c r="J11" s="11"/>
      <c r="K11" s="11">
        <v>0</v>
      </c>
      <c r="L11" s="11"/>
      <c r="M11" s="11">
        <v>0</v>
      </c>
      <c r="N11" s="11"/>
      <c r="O11" s="11">
        <v>0</v>
      </c>
      <c r="P11" s="11"/>
      <c r="Q11" s="11">
        <v>3900000</v>
      </c>
      <c r="R11" s="11"/>
      <c r="S11" s="11">
        <v>11550</v>
      </c>
      <c r="T11" s="11"/>
      <c r="U11" s="11">
        <v>21387042758</v>
      </c>
      <c r="V11" s="11"/>
      <c r="W11" s="11">
        <v>44776982250</v>
      </c>
      <c r="Y11" s="10">
        <v>1.2200000000000001E-2</v>
      </c>
    </row>
    <row r="12" spans="1:25" ht="18.75" x14ac:dyDescent="0.45">
      <c r="A12" s="2" t="s">
        <v>19</v>
      </c>
      <c r="C12" s="11">
        <v>31321813</v>
      </c>
      <c r="D12" s="11"/>
      <c r="E12" s="11">
        <v>113806873072</v>
      </c>
      <c r="F12" s="11"/>
      <c r="G12" s="11">
        <v>150695569349.22601</v>
      </c>
      <c r="H12" s="11"/>
      <c r="I12" s="11">
        <v>0</v>
      </c>
      <c r="J12" s="11"/>
      <c r="K12" s="11">
        <v>0</v>
      </c>
      <c r="L12" s="11"/>
      <c r="M12" s="11">
        <v>0</v>
      </c>
      <c r="N12" s="11"/>
      <c r="O12" s="11">
        <v>0</v>
      </c>
      <c r="P12" s="11"/>
      <c r="Q12" s="11">
        <v>31321813</v>
      </c>
      <c r="R12" s="11"/>
      <c r="S12" s="11">
        <v>3690</v>
      </c>
      <c r="T12" s="11"/>
      <c r="U12" s="11">
        <v>113806873072</v>
      </c>
      <c r="V12" s="11"/>
      <c r="W12" s="11">
        <v>114889803904.679</v>
      </c>
      <c r="Y12" s="10">
        <v>3.1399999999999997E-2</v>
      </c>
    </row>
    <row r="13" spans="1:25" ht="18.75" x14ac:dyDescent="0.45">
      <c r="A13" s="2" t="s">
        <v>20</v>
      </c>
      <c r="C13" s="11">
        <v>9598059</v>
      </c>
      <c r="D13" s="11"/>
      <c r="E13" s="11">
        <v>156099581633</v>
      </c>
      <c r="F13" s="11"/>
      <c r="G13" s="11">
        <v>293708621698.87701</v>
      </c>
      <c r="H13" s="11"/>
      <c r="I13" s="11">
        <v>0</v>
      </c>
      <c r="J13" s="11"/>
      <c r="K13" s="11">
        <v>0</v>
      </c>
      <c r="L13" s="11"/>
      <c r="M13" s="11">
        <v>-1938664</v>
      </c>
      <c r="N13" s="11"/>
      <c r="O13" s="11">
        <v>61790154256</v>
      </c>
      <c r="P13" s="11"/>
      <c r="Q13" s="11">
        <v>7659395</v>
      </c>
      <c r="R13" s="11"/>
      <c r="S13" s="11">
        <v>26397</v>
      </c>
      <c r="T13" s="11"/>
      <c r="U13" s="11">
        <v>124569806779</v>
      </c>
      <c r="V13" s="11"/>
      <c r="W13" s="11">
        <v>200982048768.60101</v>
      </c>
      <c r="Y13" s="10">
        <v>5.4899999999999997E-2</v>
      </c>
    </row>
    <row r="14" spans="1:25" ht="18.75" x14ac:dyDescent="0.45">
      <c r="A14" s="2" t="s">
        <v>21</v>
      </c>
      <c r="C14" s="11">
        <v>2706883</v>
      </c>
      <c r="D14" s="11"/>
      <c r="E14" s="11">
        <v>151112134756</v>
      </c>
      <c r="F14" s="11"/>
      <c r="G14" s="11">
        <v>74722878571.585495</v>
      </c>
      <c r="H14" s="11"/>
      <c r="I14" s="11">
        <v>0</v>
      </c>
      <c r="J14" s="11"/>
      <c r="K14" s="11">
        <v>0</v>
      </c>
      <c r="L14" s="11"/>
      <c r="M14" s="11">
        <v>0</v>
      </c>
      <c r="N14" s="11"/>
      <c r="O14" s="11">
        <v>0</v>
      </c>
      <c r="P14" s="11"/>
      <c r="Q14" s="11">
        <v>2706883</v>
      </c>
      <c r="R14" s="11"/>
      <c r="S14" s="11">
        <v>19180</v>
      </c>
      <c r="T14" s="11"/>
      <c r="U14" s="11">
        <v>151112134756</v>
      </c>
      <c r="V14" s="11"/>
      <c r="W14" s="11">
        <v>51609103745.156998</v>
      </c>
      <c r="Y14" s="10">
        <v>1.41E-2</v>
      </c>
    </row>
    <row r="15" spans="1:25" ht="18.75" x14ac:dyDescent="0.45">
      <c r="A15" s="2" t="s">
        <v>22</v>
      </c>
      <c r="C15" s="11">
        <v>1050000</v>
      </c>
      <c r="D15" s="11"/>
      <c r="E15" s="11">
        <v>19520396892</v>
      </c>
      <c r="F15" s="11"/>
      <c r="G15" s="11">
        <v>31677888375</v>
      </c>
      <c r="H15" s="11"/>
      <c r="I15" s="11">
        <v>0</v>
      </c>
      <c r="J15" s="11"/>
      <c r="K15" s="11">
        <v>0</v>
      </c>
      <c r="L15" s="11"/>
      <c r="M15" s="11">
        <v>0</v>
      </c>
      <c r="N15" s="11"/>
      <c r="O15" s="11">
        <v>0</v>
      </c>
      <c r="P15" s="11"/>
      <c r="Q15" s="11">
        <v>1050000</v>
      </c>
      <c r="R15" s="11"/>
      <c r="S15" s="11">
        <v>23070</v>
      </c>
      <c r="T15" s="11"/>
      <c r="U15" s="11">
        <v>19520396892</v>
      </c>
      <c r="V15" s="11"/>
      <c r="W15" s="11">
        <v>24079370175</v>
      </c>
      <c r="Y15" s="10">
        <v>6.6E-3</v>
      </c>
    </row>
    <row r="16" spans="1:25" ht="18.75" x14ac:dyDescent="0.45">
      <c r="A16" s="2" t="s">
        <v>23</v>
      </c>
      <c r="C16" s="11">
        <v>621173</v>
      </c>
      <c r="D16" s="11"/>
      <c r="E16" s="11">
        <v>64986134045</v>
      </c>
      <c r="F16" s="11"/>
      <c r="G16" s="11">
        <v>68416453888.019997</v>
      </c>
      <c r="H16" s="11"/>
      <c r="I16" s="11">
        <v>0</v>
      </c>
      <c r="J16" s="11"/>
      <c r="K16" s="11">
        <v>0</v>
      </c>
      <c r="L16" s="11"/>
      <c r="M16" s="11">
        <v>-621173</v>
      </c>
      <c r="N16" s="11"/>
      <c r="O16" s="11">
        <v>59762513462</v>
      </c>
      <c r="P16" s="11"/>
      <c r="Q16" s="11">
        <v>0</v>
      </c>
      <c r="R16" s="11"/>
      <c r="S16" s="11">
        <v>0</v>
      </c>
      <c r="T16" s="11"/>
      <c r="U16" s="11">
        <v>0</v>
      </c>
      <c r="V16" s="11"/>
      <c r="W16" s="11">
        <v>0</v>
      </c>
      <c r="Y16" s="10">
        <v>0</v>
      </c>
    </row>
    <row r="17" spans="1:25" ht="18.75" x14ac:dyDescent="0.45">
      <c r="A17" s="2" t="s">
        <v>24</v>
      </c>
      <c r="C17" s="11">
        <v>6308</v>
      </c>
      <c r="D17" s="11"/>
      <c r="E17" s="11">
        <v>39776503</v>
      </c>
      <c r="F17" s="11"/>
      <c r="G17" s="11">
        <v>187286320.30320001</v>
      </c>
      <c r="H17" s="11"/>
      <c r="I17" s="11">
        <v>0</v>
      </c>
      <c r="J17" s="11"/>
      <c r="K17" s="11">
        <v>0</v>
      </c>
      <c r="L17" s="11"/>
      <c r="M17" s="11">
        <v>0</v>
      </c>
      <c r="N17" s="11"/>
      <c r="O17" s="11">
        <v>0</v>
      </c>
      <c r="P17" s="11"/>
      <c r="Q17" s="11">
        <v>6308</v>
      </c>
      <c r="R17" s="11"/>
      <c r="S17" s="11">
        <v>22244</v>
      </c>
      <c r="T17" s="11"/>
      <c r="U17" s="11">
        <v>39776503</v>
      </c>
      <c r="V17" s="11"/>
      <c r="W17" s="11">
        <v>139480276.84560001</v>
      </c>
      <c r="Y17" s="10">
        <v>0</v>
      </c>
    </row>
    <row r="18" spans="1:25" ht="18.75" x14ac:dyDescent="0.45">
      <c r="A18" s="2" t="s">
        <v>25</v>
      </c>
      <c r="C18" s="11">
        <v>1169230</v>
      </c>
      <c r="D18" s="11"/>
      <c r="E18" s="11">
        <v>48486152329</v>
      </c>
      <c r="F18" s="11"/>
      <c r="G18" s="11">
        <v>64529401484.879997</v>
      </c>
      <c r="H18" s="11"/>
      <c r="I18" s="11">
        <v>0</v>
      </c>
      <c r="J18" s="11"/>
      <c r="K18" s="11">
        <v>0</v>
      </c>
      <c r="L18" s="11"/>
      <c r="M18" s="11">
        <v>-1169230</v>
      </c>
      <c r="N18" s="11"/>
      <c r="O18" s="11">
        <v>56085196647</v>
      </c>
      <c r="P18" s="11"/>
      <c r="Q18" s="11">
        <v>0</v>
      </c>
      <c r="R18" s="11"/>
      <c r="S18" s="11">
        <v>0</v>
      </c>
      <c r="T18" s="11"/>
      <c r="U18" s="11">
        <v>0</v>
      </c>
      <c r="V18" s="11"/>
      <c r="W18" s="11">
        <v>0</v>
      </c>
      <c r="Y18" s="10">
        <v>0</v>
      </c>
    </row>
    <row r="19" spans="1:25" ht="18.75" x14ac:dyDescent="0.45">
      <c r="A19" s="2" t="s">
        <v>26</v>
      </c>
      <c r="C19" s="11">
        <v>950000</v>
      </c>
      <c r="D19" s="11"/>
      <c r="E19" s="11">
        <v>156759930088</v>
      </c>
      <c r="F19" s="11"/>
      <c r="G19" s="11">
        <v>151841634525</v>
      </c>
      <c r="H19" s="11"/>
      <c r="I19" s="11">
        <v>0</v>
      </c>
      <c r="J19" s="11"/>
      <c r="K19" s="11">
        <v>0</v>
      </c>
      <c r="L19" s="11"/>
      <c r="M19" s="11">
        <v>0</v>
      </c>
      <c r="N19" s="11"/>
      <c r="O19" s="11">
        <v>0</v>
      </c>
      <c r="P19" s="11"/>
      <c r="Q19" s="11">
        <v>950000</v>
      </c>
      <c r="R19" s="11"/>
      <c r="S19" s="11">
        <v>135380</v>
      </c>
      <c r="T19" s="11"/>
      <c r="U19" s="11">
        <v>156759930088</v>
      </c>
      <c r="V19" s="11"/>
      <c r="W19" s="11">
        <v>127845764550</v>
      </c>
      <c r="Y19" s="10">
        <v>3.49E-2</v>
      </c>
    </row>
    <row r="20" spans="1:25" ht="18.75" x14ac:dyDescent="0.45">
      <c r="A20" s="2" t="s">
        <v>27</v>
      </c>
      <c r="C20" s="11">
        <v>1750000</v>
      </c>
      <c r="D20" s="11"/>
      <c r="E20" s="11">
        <v>167526871593</v>
      </c>
      <c r="F20" s="11"/>
      <c r="G20" s="11">
        <v>179142720750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0</v>
      </c>
      <c r="P20" s="11"/>
      <c r="Q20" s="11">
        <v>1750000</v>
      </c>
      <c r="R20" s="11"/>
      <c r="S20" s="11">
        <v>86520</v>
      </c>
      <c r="T20" s="11"/>
      <c r="U20" s="11">
        <v>167526871593</v>
      </c>
      <c r="V20" s="11"/>
      <c r="W20" s="11">
        <v>150509110500</v>
      </c>
      <c r="Y20" s="10">
        <v>4.1099999999999998E-2</v>
      </c>
    </row>
    <row r="21" spans="1:25" ht="18.75" x14ac:dyDescent="0.45">
      <c r="A21" s="2" t="s">
        <v>28</v>
      </c>
      <c r="C21" s="11">
        <v>1000000</v>
      </c>
      <c r="D21" s="11"/>
      <c r="E21" s="11">
        <v>56051967948</v>
      </c>
      <c r="F21" s="11"/>
      <c r="G21" s="11">
        <v>57654900000</v>
      </c>
      <c r="H21" s="11"/>
      <c r="I21" s="11">
        <v>1149097</v>
      </c>
      <c r="J21" s="11"/>
      <c r="K21" s="11">
        <v>81720416128</v>
      </c>
      <c r="L21" s="11"/>
      <c r="M21" s="11">
        <v>0</v>
      </c>
      <c r="N21" s="11"/>
      <c r="O21" s="11">
        <v>0</v>
      </c>
      <c r="P21" s="11"/>
      <c r="Q21" s="11">
        <v>2149097</v>
      </c>
      <c r="R21" s="11"/>
      <c r="S21" s="11">
        <v>60000</v>
      </c>
      <c r="T21" s="11"/>
      <c r="U21" s="11">
        <v>137772384076</v>
      </c>
      <c r="V21" s="11"/>
      <c r="W21" s="11">
        <v>128178592371</v>
      </c>
      <c r="Y21" s="10">
        <v>3.5000000000000003E-2</v>
      </c>
    </row>
    <row r="22" spans="1:25" ht="18.75" x14ac:dyDescent="0.45">
      <c r="A22" s="2" t="s">
        <v>30</v>
      </c>
      <c r="C22" s="11">
        <v>1559198</v>
      </c>
      <c r="D22" s="11"/>
      <c r="E22" s="11">
        <v>144507259203</v>
      </c>
      <c r="F22" s="11"/>
      <c r="G22" s="11">
        <v>294329954583.81</v>
      </c>
      <c r="H22" s="11"/>
      <c r="I22" s="11">
        <v>1559198</v>
      </c>
      <c r="J22" s="11"/>
      <c r="K22" s="11">
        <v>0</v>
      </c>
      <c r="L22" s="11"/>
      <c r="M22" s="11">
        <v>-1559198</v>
      </c>
      <c r="N22" s="11"/>
      <c r="O22" s="11">
        <v>129074528027</v>
      </c>
      <c r="P22" s="11"/>
      <c r="Q22" s="11">
        <v>1559198</v>
      </c>
      <c r="R22" s="11"/>
      <c r="S22" s="11">
        <v>80221</v>
      </c>
      <c r="T22" s="11"/>
      <c r="U22" s="11">
        <v>72253629648</v>
      </c>
      <c r="V22" s="11"/>
      <c r="W22" s="11">
        <v>124336194242.59</v>
      </c>
      <c r="Y22" s="10">
        <v>3.4000000000000002E-2</v>
      </c>
    </row>
    <row r="23" spans="1:25" ht="18.75" x14ac:dyDescent="0.45">
      <c r="A23" s="2" t="s">
        <v>31</v>
      </c>
      <c r="C23" s="11">
        <v>5000000</v>
      </c>
      <c r="D23" s="11"/>
      <c r="E23" s="11">
        <v>38051141755</v>
      </c>
      <c r="F23" s="11"/>
      <c r="G23" s="11">
        <v>33549187500</v>
      </c>
      <c r="H23" s="11"/>
      <c r="I23" s="11">
        <v>6896067</v>
      </c>
      <c r="J23" s="11"/>
      <c r="K23" s="11">
        <v>0</v>
      </c>
      <c r="L23" s="11"/>
      <c r="M23" s="11">
        <v>0</v>
      </c>
      <c r="N23" s="11"/>
      <c r="O23" s="11">
        <v>0</v>
      </c>
      <c r="P23" s="11"/>
      <c r="Q23" s="11">
        <v>11896067</v>
      </c>
      <c r="R23" s="11"/>
      <c r="S23" s="11">
        <v>5310</v>
      </c>
      <c r="T23" s="11"/>
      <c r="U23" s="11">
        <v>100412275636</v>
      </c>
      <c r="V23" s="11"/>
      <c r="W23" s="11">
        <v>62792265481.168503</v>
      </c>
      <c r="Y23" s="10">
        <v>1.72E-2</v>
      </c>
    </row>
    <row r="24" spans="1:25" ht="18.75" x14ac:dyDescent="0.45">
      <c r="A24" s="2" t="s">
        <v>32</v>
      </c>
      <c r="C24" s="11">
        <v>158520</v>
      </c>
      <c r="D24" s="11"/>
      <c r="E24" s="11">
        <v>951983614</v>
      </c>
      <c r="F24" s="11"/>
      <c r="G24" s="11">
        <v>6683462649.684</v>
      </c>
      <c r="H24" s="11"/>
      <c r="I24" s="11">
        <v>0</v>
      </c>
      <c r="J24" s="11"/>
      <c r="K24" s="11">
        <v>0</v>
      </c>
      <c r="L24" s="11"/>
      <c r="M24" s="11">
        <v>0</v>
      </c>
      <c r="N24" s="11"/>
      <c r="O24" s="11">
        <v>0</v>
      </c>
      <c r="P24" s="11"/>
      <c r="Q24" s="11">
        <v>158520</v>
      </c>
      <c r="R24" s="11"/>
      <c r="S24" s="11">
        <v>35935</v>
      </c>
      <c r="T24" s="11"/>
      <c r="U24" s="11">
        <v>951983614</v>
      </c>
      <c r="V24" s="11"/>
      <c r="W24" s="11">
        <v>5662522523.6099997</v>
      </c>
      <c r="Y24" s="10">
        <v>1.5E-3</v>
      </c>
    </row>
    <row r="25" spans="1:25" ht="18.75" x14ac:dyDescent="0.45">
      <c r="A25" s="2" t="s">
        <v>34</v>
      </c>
      <c r="C25" s="11">
        <v>3200000</v>
      </c>
      <c r="D25" s="11"/>
      <c r="E25" s="11">
        <v>96611401715</v>
      </c>
      <c r="F25" s="11"/>
      <c r="G25" s="11">
        <v>52994793600</v>
      </c>
      <c r="H25" s="11"/>
      <c r="I25" s="11">
        <v>0</v>
      </c>
      <c r="J25" s="11"/>
      <c r="K25" s="11">
        <v>0</v>
      </c>
      <c r="L25" s="11"/>
      <c r="M25" s="11">
        <v>0</v>
      </c>
      <c r="N25" s="11"/>
      <c r="O25" s="11">
        <v>0</v>
      </c>
      <c r="P25" s="11"/>
      <c r="Q25" s="11">
        <v>3200000</v>
      </c>
      <c r="R25" s="11"/>
      <c r="S25" s="11">
        <v>13510</v>
      </c>
      <c r="T25" s="11"/>
      <c r="U25" s="11">
        <v>96611401715</v>
      </c>
      <c r="V25" s="11"/>
      <c r="W25" s="11">
        <v>42974769600</v>
      </c>
      <c r="Y25" s="10">
        <v>1.17E-2</v>
      </c>
    </row>
    <row r="26" spans="1:25" ht="18.75" x14ac:dyDescent="0.45">
      <c r="A26" s="2" t="s">
        <v>35</v>
      </c>
      <c r="C26" s="11">
        <v>131938</v>
      </c>
      <c r="D26" s="11"/>
      <c r="E26" s="11">
        <v>592662888</v>
      </c>
      <c r="F26" s="11"/>
      <c r="G26" s="11">
        <v>1904341108.428</v>
      </c>
      <c r="H26" s="11"/>
      <c r="I26" s="11">
        <v>0</v>
      </c>
      <c r="J26" s="11"/>
      <c r="K26" s="11">
        <v>0</v>
      </c>
      <c r="L26" s="11"/>
      <c r="M26" s="11">
        <v>0</v>
      </c>
      <c r="N26" s="11"/>
      <c r="O26" s="11">
        <v>0</v>
      </c>
      <c r="P26" s="11"/>
      <c r="Q26" s="11">
        <v>131938</v>
      </c>
      <c r="R26" s="11"/>
      <c r="S26" s="11">
        <v>10370</v>
      </c>
      <c r="T26" s="11"/>
      <c r="U26" s="11">
        <v>592662888</v>
      </c>
      <c r="V26" s="11"/>
      <c r="W26" s="11">
        <v>1360056287.493</v>
      </c>
      <c r="Y26" s="10">
        <v>4.0000000000000002E-4</v>
      </c>
    </row>
    <row r="27" spans="1:25" ht="18.75" x14ac:dyDescent="0.45">
      <c r="A27" s="2" t="s">
        <v>36</v>
      </c>
      <c r="C27" s="11">
        <v>6896067</v>
      </c>
      <c r="D27" s="11"/>
      <c r="E27" s="11">
        <v>55465066881</v>
      </c>
      <c r="F27" s="11"/>
      <c r="G27" s="11">
        <v>33932425236.682499</v>
      </c>
      <c r="H27" s="11"/>
      <c r="I27" s="11">
        <v>0</v>
      </c>
      <c r="J27" s="11"/>
      <c r="K27" s="11">
        <v>0</v>
      </c>
      <c r="L27" s="11"/>
      <c r="M27" s="11">
        <v>-6896067</v>
      </c>
      <c r="N27" s="11"/>
      <c r="O27" s="11">
        <v>0</v>
      </c>
      <c r="P27" s="11"/>
      <c r="Q27" s="11">
        <v>0</v>
      </c>
      <c r="R27" s="11"/>
      <c r="S27" s="11">
        <v>0</v>
      </c>
      <c r="T27" s="11"/>
      <c r="U27" s="11">
        <v>0</v>
      </c>
      <c r="V27" s="11"/>
      <c r="W27" s="11">
        <v>0</v>
      </c>
      <c r="Y27" s="10">
        <v>0</v>
      </c>
    </row>
    <row r="28" spans="1:25" ht="18.75" x14ac:dyDescent="0.45">
      <c r="A28" s="2" t="s">
        <v>37</v>
      </c>
      <c r="C28" s="11">
        <v>48678</v>
      </c>
      <c r="D28" s="11"/>
      <c r="E28" s="11">
        <v>1218513779</v>
      </c>
      <c r="F28" s="11"/>
      <c r="G28" s="11">
        <v>1872968478.8913</v>
      </c>
      <c r="H28" s="11"/>
      <c r="I28" s="11">
        <v>0</v>
      </c>
      <c r="J28" s="11"/>
      <c r="K28" s="11">
        <v>0</v>
      </c>
      <c r="L28" s="11"/>
      <c r="M28" s="11">
        <v>0</v>
      </c>
      <c r="N28" s="11"/>
      <c r="O28" s="11">
        <v>0</v>
      </c>
      <c r="P28" s="11"/>
      <c r="Q28" s="11">
        <v>48678</v>
      </c>
      <c r="R28" s="11"/>
      <c r="S28" s="11">
        <v>42037</v>
      </c>
      <c r="T28" s="11"/>
      <c r="U28" s="11">
        <v>1218513779</v>
      </c>
      <c r="V28" s="11"/>
      <c r="W28" s="11">
        <v>2034101737.3383</v>
      </c>
      <c r="Y28" s="10">
        <v>5.9999999999999995E-4</v>
      </c>
    </row>
    <row r="29" spans="1:25" ht="18.75" x14ac:dyDescent="0.45">
      <c r="A29" s="2" t="s">
        <v>39</v>
      </c>
      <c r="C29" s="11">
        <v>2400000</v>
      </c>
      <c r="D29" s="11"/>
      <c r="E29" s="11">
        <v>36762214189</v>
      </c>
      <c r="F29" s="11"/>
      <c r="G29" s="11">
        <v>34831512000</v>
      </c>
      <c r="H29" s="11"/>
      <c r="I29" s="11">
        <v>0</v>
      </c>
      <c r="J29" s="11"/>
      <c r="K29" s="11">
        <v>0</v>
      </c>
      <c r="L29" s="11"/>
      <c r="M29" s="11">
        <v>-2400000</v>
      </c>
      <c r="N29" s="11"/>
      <c r="O29" s="11">
        <v>32600951238</v>
      </c>
      <c r="P29" s="11"/>
      <c r="Q29" s="11">
        <v>0</v>
      </c>
      <c r="R29" s="11"/>
      <c r="S29" s="11">
        <v>0</v>
      </c>
      <c r="T29" s="11"/>
      <c r="U29" s="11">
        <v>0</v>
      </c>
      <c r="V29" s="11"/>
      <c r="W29" s="11">
        <v>0</v>
      </c>
      <c r="Y29" s="10">
        <v>0</v>
      </c>
    </row>
    <row r="30" spans="1:25" ht="18.75" x14ac:dyDescent="0.45">
      <c r="A30" s="2" t="s">
        <v>40</v>
      </c>
      <c r="C30" s="11">
        <v>1679219</v>
      </c>
      <c r="D30" s="11"/>
      <c r="E30" s="11">
        <v>100560482454</v>
      </c>
      <c r="F30" s="11"/>
      <c r="G30" s="11">
        <v>96815203523.100006</v>
      </c>
      <c r="H30" s="11"/>
      <c r="I30" s="11">
        <v>0</v>
      </c>
      <c r="J30" s="11"/>
      <c r="K30" s="11">
        <v>0</v>
      </c>
      <c r="L30" s="11"/>
      <c r="M30" s="11">
        <v>0</v>
      </c>
      <c r="N30" s="11"/>
      <c r="O30" s="11">
        <v>0</v>
      </c>
      <c r="P30" s="11"/>
      <c r="Q30" s="11">
        <v>1679219</v>
      </c>
      <c r="R30" s="11"/>
      <c r="S30" s="11">
        <v>47600</v>
      </c>
      <c r="T30" s="11"/>
      <c r="U30" s="11">
        <v>100560482454</v>
      </c>
      <c r="V30" s="11"/>
      <c r="W30" s="11">
        <v>79455235994.820007</v>
      </c>
      <c r="Y30" s="10">
        <v>2.1700000000000001E-2</v>
      </c>
    </row>
    <row r="31" spans="1:25" ht="18.75" x14ac:dyDescent="0.45">
      <c r="A31" s="2" t="s">
        <v>41</v>
      </c>
      <c r="C31" s="11">
        <v>24953449</v>
      </c>
      <c r="D31" s="11"/>
      <c r="E31" s="11">
        <v>398917176056</v>
      </c>
      <c r="F31" s="11"/>
      <c r="G31" s="11">
        <v>284265024713.03699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0</v>
      </c>
      <c r="P31" s="11"/>
      <c r="Q31" s="11">
        <v>24953449</v>
      </c>
      <c r="R31" s="11"/>
      <c r="S31" s="11">
        <v>9270</v>
      </c>
      <c r="T31" s="11"/>
      <c r="U31" s="11">
        <v>398917176056</v>
      </c>
      <c r="V31" s="11"/>
      <c r="W31" s="11">
        <v>229942127320.23199</v>
      </c>
      <c r="Y31" s="10">
        <v>6.2799999999999995E-2</v>
      </c>
    </row>
    <row r="32" spans="1:25" ht="18.75" x14ac:dyDescent="0.45">
      <c r="A32" s="2" t="s">
        <v>42</v>
      </c>
      <c r="C32" s="11">
        <v>7100000</v>
      </c>
      <c r="D32" s="11"/>
      <c r="E32" s="11">
        <v>66385471783</v>
      </c>
      <c r="F32" s="11"/>
      <c r="G32" s="11">
        <v>70436394900</v>
      </c>
      <c r="H32" s="11"/>
      <c r="I32" s="11">
        <v>0</v>
      </c>
      <c r="J32" s="11"/>
      <c r="K32" s="11">
        <v>0</v>
      </c>
      <c r="L32" s="11"/>
      <c r="M32" s="11">
        <v>0</v>
      </c>
      <c r="N32" s="11"/>
      <c r="O32" s="11">
        <v>0</v>
      </c>
      <c r="P32" s="11"/>
      <c r="Q32" s="11">
        <v>7100000</v>
      </c>
      <c r="R32" s="11"/>
      <c r="S32" s="11">
        <v>7610</v>
      </c>
      <c r="T32" s="11"/>
      <c r="U32" s="11">
        <v>66385471783</v>
      </c>
      <c r="V32" s="11"/>
      <c r="W32" s="11">
        <v>53709515550</v>
      </c>
      <c r="Y32" s="10">
        <v>1.47E-2</v>
      </c>
    </row>
    <row r="33" spans="1:25" ht="18.75" x14ac:dyDescent="0.45">
      <c r="A33" s="2" t="s">
        <v>43</v>
      </c>
      <c r="C33" s="11">
        <v>7511402</v>
      </c>
      <c r="D33" s="11"/>
      <c r="E33" s="11">
        <v>104880150903</v>
      </c>
      <c r="F33" s="11"/>
      <c r="G33" s="11">
        <v>153142204832.63101</v>
      </c>
      <c r="H33" s="11"/>
      <c r="I33" s="11">
        <v>0</v>
      </c>
      <c r="J33" s="11"/>
      <c r="K33" s="11">
        <v>0</v>
      </c>
      <c r="L33" s="11"/>
      <c r="M33" s="11">
        <v>0</v>
      </c>
      <c r="N33" s="11"/>
      <c r="O33" s="11">
        <v>0</v>
      </c>
      <c r="P33" s="11"/>
      <c r="Q33" s="11">
        <v>7511402</v>
      </c>
      <c r="R33" s="11"/>
      <c r="S33" s="11">
        <v>12580</v>
      </c>
      <c r="T33" s="11"/>
      <c r="U33" s="11">
        <v>104880150903</v>
      </c>
      <c r="V33" s="11"/>
      <c r="W33" s="11">
        <v>93931201208.897995</v>
      </c>
      <c r="Y33" s="10">
        <v>2.5700000000000001E-2</v>
      </c>
    </row>
    <row r="34" spans="1:25" ht="18.75" x14ac:dyDescent="0.45">
      <c r="A34" s="2" t="s">
        <v>44</v>
      </c>
      <c r="C34" s="11">
        <v>1398518</v>
      </c>
      <c r="D34" s="11"/>
      <c r="E34" s="11">
        <v>14536598104</v>
      </c>
      <c r="F34" s="11"/>
      <c r="G34" s="11">
        <v>18656441296.217999</v>
      </c>
      <c r="H34" s="11"/>
      <c r="I34" s="11">
        <v>0</v>
      </c>
      <c r="J34" s="11"/>
      <c r="K34" s="11">
        <v>0</v>
      </c>
      <c r="L34" s="11"/>
      <c r="M34" s="11">
        <v>0</v>
      </c>
      <c r="N34" s="11"/>
      <c r="O34" s="11">
        <v>0</v>
      </c>
      <c r="P34" s="11"/>
      <c r="Q34" s="11">
        <v>1398518</v>
      </c>
      <c r="R34" s="11"/>
      <c r="S34" s="11">
        <v>11730</v>
      </c>
      <c r="T34" s="11"/>
      <c r="U34" s="11">
        <v>14536598104</v>
      </c>
      <c r="V34" s="11"/>
      <c r="W34" s="11">
        <v>16307008673.966999</v>
      </c>
      <c r="Y34" s="10">
        <v>4.4999999999999997E-3</v>
      </c>
    </row>
    <row r="35" spans="1:25" ht="18.75" x14ac:dyDescent="0.45">
      <c r="A35" s="2" t="s">
        <v>45</v>
      </c>
      <c r="C35" s="11">
        <v>4800000</v>
      </c>
      <c r="D35" s="11"/>
      <c r="E35" s="11">
        <v>73588798670</v>
      </c>
      <c r="F35" s="11"/>
      <c r="G35" s="11">
        <v>74482178400</v>
      </c>
      <c r="H35" s="11"/>
      <c r="I35" s="11">
        <v>0</v>
      </c>
      <c r="J35" s="11"/>
      <c r="K35" s="11">
        <v>0</v>
      </c>
      <c r="L35" s="11"/>
      <c r="M35" s="11">
        <v>0</v>
      </c>
      <c r="N35" s="11"/>
      <c r="O35" s="11">
        <v>0</v>
      </c>
      <c r="P35" s="11"/>
      <c r="Q35" s="11">
        <v>4800000</v>
      </c>
      <c r="R35" s="11"/>
      <c r="S35" s="11">
        <v>12240</v>
      </c>
      <c r="T35" s="11"/>
      <c r="U35" s="11">
        <v>73588798670</v>
      </c>
      <c r="V35" s="11"/>
      <c r="W35" s="11">
        <v>58402425600</v>
      </c>
      <c r="Y35" s="10">
        <v>1.6E-2</v>
      </c>
    </row>
    <row r="36" spans="1:25" ht="18.75" x14ac:dyDescent="0.45">
      <c r="A36" s="2" t="s">
        <v>46</v>
      </c>
      <c r="C36" s="11">
        <v>21068776</v>
      </c>
      <c r="D36" s="11"/>
      <c r="E36" s="11">
        <v>307750570348</v>
      </c>
      <c r="F36" s="11"/>
      <c r="G36" s="11">
        <v>272473852344.228</v>
      </c>
      <c r="H36" s="11"/>
      <c r="I36" s="11">
        <v>0</v>
      </c>
      <c r="J36" s="11"/>
      <c r="K36" s="11">
        <v>0</v>
      </c>
      <c r="L36" s="11"/>
      <c r="M36" s="11">
        <v>-4900000</v>
      </c>
      <c r="N36" s="11"/>
      <c r="O36" s="11">
        <v>61487174281</v>
      </c>
      <c r="P36" s="11"/>
      <c r="Q36" s="11">
        <v>16168776</v>
      </c>
      <c r="R36" s="11"/>
      <c r="S36" s="11">
        <v>9840</v>
      </c>
      <c r="T36" s="11"/>
      <c r="U36" s="11">
        <v>236176512381</v>
      </c>
      <c r="V36" s="11"/>
      <c r="W36" s="11">
        <v>158154106342.75201</v>
      </c>
      <c r="Y36" s="10">
        <v>4.3200000000000002E-2</v>
      </c>
    </row>
    <row r="37" spans="1:25" ht="18.75" x14ac:dyDescent="0.45">
      <c r="A37" s="2" t="s">
        <v>47</v>
      </c>
      <c r="C37" s="11">
        <v>5600000</v>
      </c>
      <c r="D37" s="11"/>
      <c r="E37" s="11">
        <v>47938534976</v>
      </c>
      <c r="F37" s="11"/>
      <c r="G37" s="11">
        <v>31229074800</v>
      </c>
      <c r="H37" s="11"/>
      <c r="I37" s="11">
        <v>0</v>
      </c>
      <c r="J37" s="11"/>
      <c r="K37" s="11">
        <v>0</v>
      </c>
      <c r="L37" s="11"/>
      <c r="M37" s="11">
        <v>-5600000</v>
      </c>
      <c r="N37" s="11"/>
      <c r="O37" s="11">
        <v>31236228342</v>
      </c>
      <c r="P37" s="11"/>
      <c r="Q37" s="11">
        <v>0</v>
      </c>
      <c r="R37" s="11"/>
      <c r="S37" s="11">
        <v>0</v>
      </c>
      <c r="T37" s="11"/>
      <c r="U37" s="11">
        <v>0</v>
      </c>
      <c r="V37" s="11"/>
      <c r="W37" s="11">
        <v>0</v>
      </c>
      <c r="Y37" s="10">
        <v>0</v>
      </c>
    </row>
    <row r="38" spans="1:25" ht="18.75" x14ac:dyDescent="0.45">
      <c r="A38" s="2" t="s">
        <v>48</v>
      </c>
      <c r="C38" s="11">
        <v>1500000</v>
      </c>
      <c r="D38" s="11"/>
      <c r="E38" s="11">
        <v>8302151347</v>
      </c>
      <c r="F38" s="11"/>
      <c r="G38" s="11">
        <v>26332384500</v>
      </c>
      <c r="H38" s="11"/>
      <c r="I38" s="11">
        <v>0</v>
      </c>
      <c r="J38" s="11"/>
      <c r="K38" s="11">
        <v>0</v>
      </c>
      <c r="L38" s="11"/>
      <c r="M38" s="11">
        <v>0</v>
      </c>
      <c r="N38" s="11"/>
      <c r="O38" s="11">
        <v>0</v>
      </c>
      <c r="P38" s="11"/>
      <c r="Q38" s="11">
        <v>1500000</v>
      </c>
      <c r="R38" s="11"/>
      <c r="S38" s="11">
        <v>15350</v>
      </c>
      <c r="T38" s="11"/>
      <c r="U38" s="11">
        <v>8302151347</v>
      </c>
      <c r="V38" s="11"/>
      <c r="W38" s="11">
        <v>22888001250</v>
      </c>
      <c r="Y38" s="10">
        <v>6.3E-3</v>
      </c>
    </row>
    <row r="39" spans="1:25" ht="18.75" x14ac:dyDescent="0.45">
      <c r="A39" s="2" t="s">
        <v>49</v>
      </c>
      <c r="C39" s="11">
        <v>780761</v>
      </c>
      <c r="D39" s="11"/>
      <c r="E39" s="11">
        <v>5591088614</v>
      </c>
      <c r="F39" s="11"/>
      <c r="G39" s="11">
        <v>26387926049.700001</v>
      </c>
      <c r="H39" s="11"/>
      <c r="I39" s="11">
        <v>0</v>
      </c>
      <c r="J39" s="11"/>
      <c r="K39" s="11">
        <v>0</v>
      </c>
      <c r="L39" s="11"/>
      <c r="M39" s="11">
        <v>0</v>
      </c>
      <c r="N39" s="11"/>
      <c r="O39" s="11">
        <v>0</v>
      </c>
      <c r="P39" s="11"/>
      <c r="Q39" s="11">
        <v>780761</v>
      </c>
      <c r="R39" s="11"/>
      <c r="S39" s="11">
        <v>25980</v>
      </c>
      <c r="T39" s="11"/>
      <c r="U39" s="11">
        <v>5591088614</v>
      </c>
      <c r="V39" s="11"/>
      <c r="W39" s="11">
        <v>20163479963.859001</v>
      </c>
      <c r="Y39" s="10">
        <v>5.4999999999999997E-3</v>
      </c>
    </row>
    <row r="40" spans="1:25" ht="18.75" x14ac:dyDescent="0.45">
      <c r="A40" s="2" t="s">
        <v>50</v>
      </c>
      <c r="C40" s="11">
        <v>19546448</v>
      </c>
      <c r="D40" s="11"/>
      <c r="E40" s="11">
        <v>150699814122</v>
      </c>
      <c r="F40" s="11"/>
      <c r="G40" s="11">
        <v>255506428242.35999</v>
      </c>
      <c r="H40" s="11"/>
      <c r="I40" s="11">
        <v>0</v>
      </c>
      <c r="J40" s="11"/>
      <c r="K40" s="11">
        <v>0</v>
      </c>
      <c r="L40" s="11"/>
      <c r="M40" s="11">
        <v>-6000000</v>
      </c>
      <c r="N40" s="11"/>
      <c r="O40" s="11">
        <v>71943164603</v>
      </c>
      <c r="P40" s="11"/>
      <c r="Q40" s="11">
        <v>13546448</v>
      </c>
      <c r="R40" s="11"/>
      <c r="S40" s="11">
        <v>9030</v>
      </c>
      <c r="T40" s="11"/>
      <c r="U40" s="11">
        <v>104440827092</v>
      </c>
      <c r="V40" s="11"/>
      <c r="W40" s="11">
        <v>121596595108.632</v>
      </c>
      <c r="Y40" s="10">
        <v>3.32E-2</v>
      </c>
    </row>
    <row r="41" spans="1:25" ht="18.75" x14ac:dyDescent="0.45">
      <c r="A41" s="2" t="s">
        <v>51</v>
      </c>
      <c r="C41" s="11">
        <v>500000</v>
      </c>
      <c r="D41" s="11"/>
      <c r="E41" s="11">
        <v>7286256581</v>
      </c>
      <c r="F41" s="11"/>
      <c r="G41" s="11">
        <v>13712919750</v>
      </c>
      <c r="H41" s="11"/>
      <c r="I41" s="11">
        <v>0</v>
      </c>
      <c r="J41" s="11"/>
      <c r="K41" s="11">
        <v>0</v>
      </c>
      <c r="L41" s="11"/>
      <c r="M41" s="11">
        <v>0</v>
      </c>
      <c r="N41" s="11"/>
      <c r="O41" s="11">
        <v>0</v>
      </c>
      <c r="P41" s="11"/>
      <c r="Q41" s="11">
        <v>500000</v>
      </c>
      <c r="R41" s="11"/>
      <c r="S41" s="11">
        <v>26000</v>
      </c>
      <c r="T41" s="11"/>
      <c r="U41" s="11">
        <v>7286256581</v>
      </c>
      <c r="V41" s="11"/>
      <c r="W41" s="11">
        <v>12922650000</v>
      </c>
      <c r="Y41" s="10">
        <v>3.5000000000000001E-3</v>
      </c>
    </row>
    <row r="42" spans="1:25" ht="18.75" x14ac:dyDescent="0.45">
      <c r="A42" s="2" t="s">
        <v>52</v>
      </c>
      <c r="C42" s="11">
        <v>14129720</v>
      </c>
      <c r="D42" s="11"/>
      <c r="E42" s="11">
        <v>138021929794</v>
      </c>
      <c r="F42" s="11"/>
      <c r="G42" s="11">
        <v>203942811370.32001</v>
      </c>
      <c r="H42" s="11"/>
      <c r="I42" s="11">
        <v>10000000</v>
      </c>
      <c r="J42" s="11"/>
      <c r="K42" s="11">
        <v>134723639267</v>
      </c>
      <c r="L42" s="11"/>
      <c r="M42" s="11">
        <v>0</v>
      </c>
      <c r="N42" s="11"/>
      <c r="O42" s="11">
        <v>0</v>
      </c>
      <c r="P42" s="11"/>
      <c r="Q42" s="11">
        <v>24129720</v>
      </c>
      <c r="R42" s="11"/>
      <c r="S42" s="11">
        <v>10300</v>
      </c>
      <c r="T42" s="11"/>
      <c r="U42" s="11">
        <v>272745569061</v>
      </c>
      <c r="V42" s="11"/>
      <c r="W42" s="11">
        <v>247057326109.79999</v>
      </c>
      <c r="Y42" s="10">
        <v>6.7500000000000004E-2</v>
      </c>
    </row>
    <row r="43" spans="1:25" ht="18.75" x14ac:dyDescent="0.45">
      <c r="A43" s="2" t="s">
        <v>53</v>
      </c>
      <c r="C43" s="11">
        <v>2490764</v>
      </c>
      <c r="D43" s="11"/>
      <c r="E43" s="11">
        <v>40209921547</v>
      </c>
      <c r="F43" s="11"/>
      <c r="G43" s="11">
        <v>47340048404.304001</v>
      </c>
      <c r="H43" s="11"/>
      <c r="I43" s="11">
        <v>0</v>
      </c>
      <c r="J43" s="11"/>
      <c r="K43" s="11">
        <v>0</v>
      </c>
      <c r="L43" s="11"/>
      <c r="M43" s="11">
        <v>0</v>
      </c>
      <c r="N43" s="11"/>
      <c r="O43" s="11">
        <v>0</v>
      </c>
      <c r="P43" s="11"/>
      <c r="Q43" s="11">
        <v>2490764</v>
      </c>
      <c r="R43" s="11"/>
      <c r="S43" s="11">
        <v>15200</v>
      </c>
      <c r="T43" s="11"/>
      <c r="U43" s="11">
        <v>40209921547</v>
      </c>
      <c r="V43" s="11"/>
      <c r="W43" s="11">
        <v>37634348103.839996</v>
      </c>
      <c r="Y43" s="10">
        <v>1.03E-2</v>
      </c>
    </row>
    <row r="44" spans="1:25" ht="18.75" x14ac:dyDescent="0.45">
      <c r="A44" s="2" t="s">
        <v>54</v>
      </c>
      <c r="C44" s="11">
        <v>5200000</v>
      </c>
      <c r="D44" s="11"/>
      <c r="E44" s="11">
        <v>199084188743</v>
      </c>
      <c r="F44" s="11"/>
      <c r="G44" s="11">
        <v>145819182600</v>
      </c>
      <c r="H44" s="11"/>
      <c r="I44" s="11">
        <v>0</v>
      </c>
      <c r="J44" s="11"/>
      <c r="K44" s="11">
        <v>0</v>
      </c>
      <c r="L44" s="11"/>
      <c r="M44" s="11">
        <v>0</v>
      </c>
      <c r="N44" s="11"/>
      <c r="O44" s="11">
        <v>0</v>
      </c>
      <c r="P44" s="11"/>
      <c r="Q44" s="11">
        <v>5200000</v>
      </c>
      <c r="R44" s="11"/>
      <c r="S44" s="11">
        <v>23510</v>
      </c>
      <c r="T44" s="11"/>
      <c r="U44" s="11">
        <v>199084188743</v>
      </c>
      <c r="V44" s="11"/>
      <c r="W44" s="11">
        <v>121524600600</v>
      </c>
      <c r="Y44" s="10">
        <v>3.32E-2</v>
      </c>
    </row>
    <row r="45" spans="1:25" ht="18.75" x14ac:dyDescent="0.45">
      <c r="A45" s="2" t="s">
        <v>55</v>
      </c>
      <c r="C45" s="11">
        <v>2765000</v>
      </c>
      <c r="D45" s="11"/>
      <c r="E45" s="11">
        <v>8145688418</v>
      </c>
      <c r="F45" s="11"/>
      <c r="G45" s="11">
        <v>64618369357.5</v>
      </c>
      <c r="H45" s="11"/>
      <c r="I45" s="11">
        <v>0</v>
      </c>
      <c r="J45" s="11"/>
      <c r="K45" s="11">
        <v>0</v>
      </c>
      <c r="L45" s="11"/>
      <c r="M45" s="11">
        <v>0</v>
      </c>
      <c r="N45" s="11"/>
      <c r="O45" s="11">
        <v>0</v>
      </c>
      <c r="P45" s="11"/>
      <c r="Q45" s="11">
        <v>2765000</v>
      </c>
      <c r="R45" s="11"/>
      <c r="S45" s="11">
        <v>17250</v>
      </c>
      <c r="T45" s="11"/>
      <c r="U45" s="11">
        <v>8145688418</v>
      </c>
      <c r="V45" s="11"/>
      <c r="W45" s="11">
        <v>47412457312.5</v>
      </c>
      <c r="Y45" s="10">
        <v>1.2999999999999999E-2</v>
      </c>
    </row>
    <row r="46" spans="1:25" ht="18.75" x14ac:dyDescent="0.45">
      <c r="A46" s="2" t="s">
        <v>56</v>
      </c>
      <c r="C46" s="11">
        <v>510677</v>
      </c>
      <c r="D46" s="11"/>
      <c r="E46" s="11">
        <v>16268918838</v>
      </c>
      <c r="F46" s="11"/>
      <c r="G46" s="11">
        <v>15249459694.374001</v>
      </c>
      <c r="H46" s="11"/>
      <c r="I46" s="11">
        <v>0</v>
      </c>
      <c r="J46" s="11"/>
      <c r="K46" s="11">
        <v>0</v>
      </c>
      <c r="L46" s="11"/>
      <c r="M46" s="11">
        <v>-510677</v>
      </c>
      <c r="N46" s="11"/>
      <c r="O46" s="11">
        <v>13904181586</v>
      </c>
      <c r="P46" s="11"/>
      <c r="Q46" s="11">
        <v>0</v>
      </c>
      <c r="R46" s="11"/>
      <c r="S46" s="11">
        <v>0</v>
      </c>
      <c r="T46" s="11"/>
      <c r="U46" s="11">
        <v>0</v>
      </c>
      <c r="V46" s="11"/>
      <c r="W46" s="11">
        <v>0</v>
      </c>
      <c r="Y46" s="10">
        <v>0</v>
      </c>
    </row>
    <row r="47" spans="1:25" ht="18.75" x14ac:dyDescent="0.45">
      <c r="A47" s="2" t="s">
        <v>57</v>
      </c>
      <c r="C47" s="11">
        <v>1694026</v>
      </c>
      <c r="D47" s="11"/>
      <c r="E47" s="11">
        <v>5428391121</v>
      </c>
      <c r="F47" s="11"/>
      <c r="G47" s="11">
        <v>14886087460.452</v>
      </c>
      <c r="H47" s="11"/>
      <c r="I47" s="11">
        <v>0</v>
      </c>
      <c r="J47" s="11"/>
      <c r="K47" s="11">
        <v>0</v>
      </c>
      <c r="L47" s="11"/>
      <c r="M47" s="11">
        <v>0</v>
      </c>
      <c r="N47" s="11"/>
      <c r="O47" s="11">
        <v>0</v>
      </c>
      <c r="P47" s="11"/>
      <c r="Q47" s="11">
        <v>1694026</v>
      </c>
      <c r="R47" s="11"/>
      <c r="S47" s="11">
        <v>7620</v>
      </c>
      <c r="T47" s="11"/>
      <c r="U47" s="11">
        <v>5428391121</v>
      </c>
      <c r="V47" s="11"/>
      <c r="W47" s="11">
        <v>12831672675.186001</v>
      </c>
      <c r="Y47" s="10">
        <v>3.5000000000000001E-3</v>
      </c>
    </row>
    <row r="48" spans="1:25" ht="18.75" x14ac:dyDescent="0.45">
      <c r="A48" s="2" t="s">
        <v>58</v>
      </c>
      <c r="C48" s="11">
        <v>1142895</v>
      </c>
      <c r="D48" s="11"/>
      <c r="E48" s="11">
        <v>256078371413</v>
      </c>
      <c r="F48" s="11"/>
      <c r="G48" s="11">
        <v>214417439028.117</v>
      </c>
      <c r="H48" s="11"/>
      <c r="I48" s="11">
        <v>0</v>
      </c>
      <c r="J48" s="11"/>
      <c r="K48" s="11">
        <v>0</v>
      </c>
      <c r="L48" s="11"/>
      <c r="M48" s="11">
        <v>0</v>
      </c>
      <c r="N48" s="11"/>
      <c r="O48" s="11">
        <v>0</v>
      </c>
      <c r="P48" s="11"/>
      <c r="Q48" s="11">
        <v>1142895</v>
      </c>
      <c r="R48" s="11"/>
      <c r="S48" s="11">
        <v>179709</v>
      </c>
      <c r="T48" s="11"/>
      <c r="U48" s="11">
        <v>256078371413</v>
      </c>
      <c r="V48" s="11"/>
      <c r="W48" s="11">
        <v>204166455875.548</v>
      </c>
      <c r="Y48" s="10">
        <v>5.5800000000000002E-2</v>
      </c>
    </row>
    <row r="49" spans="1:25" ht="18.75" x14ac:dyDescent="0.45">
      <c r="A49" s="2" t="s">
        <v>59</v>
      </c>
      <c r="C49" s="11">
        <v>4118000</v>
      </c>
      <c r="D49" s="11"/>
      <c r="E49" s="11">
        <v>57538620977</v>
      </c>
      <c r="F49" s="11"/>
      <c r="G49" s="11">
        <v>68361414930</v>
      </c>
      <c r="H49" s="11"/>
      <c r="I49" s="11">
        <v>0</v>
      </c>
      <c r="J49" s="11"/>
      <c r="K49" s="11">
        <v>0</v>
      </c>
      <c r="L49" s="11"/>
      <c r="M49" s="11">
        <v>0</v>
      </c>
      <c r="N49" s="11"/>
      <c r="O49" s="11">
        <v>0</v>
      </c>
      <c r="P49" s="11"/>
      <c r="Q49" s="11">
        <v>4118000</v>
      </c>
      <c r="R49" s="11"/>
      <c r="S49" s="11">
        <v>13670</v>
      </c>
      <c r="T49" s="11"/>
      <c r="U49" s="11">
        <v>57538620977</v>
      </c>
      <c r="V49" s="11"/>
      <c r="W49" s="11">
        <v>55958116293</v>
      </c>
      <c r="Y49" s="10">
        <v>1.5299999999999999E-2</v>
      </c>
    </row>
    <row r="50" spans="1:25" ht="18.75" x14ac:dyDescent="0.45">
      <c r="A50" s="2" t="s">
        <v>60</v>
      </c>
      <c r="C50" s="11">
        <v>6950000</v>
      </c>
      <c r="D50" s="11"/>
      <c r="E50" s="11">
        <v>114960244199</v>
      </c>
      <c r="F50" s="11"/>
      <c r="G50" s="11">
        <v>102247983000</v>
      </c>
      <c r="H50" s="11"/>
      <c r="I50" s="11">
        <v>0</v>
      </c>
      <c r="J50" s="11"/>
      <c r="K50" s="11">
        <v>0</v>
      </c>
      <c r="L50" s="11"/>
      <c r="M50" s="11">
        <v>0</v>
      </c>
      <c r="N50" s="11"/>
      <c r="O50" s="11">
        <v>0</v>
      </c>
      <c r="P50" s="11"/>
      <c r="Q50" s="11">
        <v>6950000</v>
      </c>
      <c r="R50" s="11"/>
      <c r="S50" s="11">
        <v>10700</v>
      </c>
      <c r="T50" s="11"/>
      <c r="U50" s="11">
        <v>114960244199</v>
      </c>
      <c r="V50" s="11"/>
      <c r="W50" s="11">
        <v>73922528250</v>
      </c>
      <c r="Y50" s="10">
        <v>2.0199999999999999E-2</v>
      </c>
    </row>
    <row r="51" spans="1:25" ht="18.75" x14ac:dyDescent="0.45">
      <c r="A51" s="2" t="s">
        <v>61</v>
      </c>
      <c r="C51" s="11">
        <v>474516</v>
      </c>
      <c r="D51" s="11"/>
      <c r="E51" s="11">
        <v>6879130325</v>
      </c>
      <c r="F51" s="11"/>
      <c r="G51" s="11">
        <v>8341884158.0129995</v>
      </c>
      <c r="H51" s="11"/>
      <c r="I51" s="11">
        <v>0</v>
      </c>
      <c r="J51" s="11"/>
      <c r="K51" s="11">
        <v>0</v>
      </c>
      <c r="L51" s="11"/>
      <c r="M51" s="11">
        <v>0</v>
      </c>
      <c r="N51" s="11"/>
      <c r="O51" s="11">
        <v>0</v>
      </c>
      <c r="P51" s="11"/>
      <c r="Q51" s="11">
        <v>474516</v>
      </c>
      <c r="R51" s="11"/>
      <c r="S51" s="11">
        <v>17905</v>
      </c>
      <c r="T51" s="11"/>
      <c r="U51" s="11">
        <v>6879130325</v>
      </c>
      <c r="V51" s="11"/>
      <c r="W51" s="11">
        <v>8445656536.5690002</v>
      </c>
      <c r="Y51" s="10">
        <v>2.3E-3</v>
      </c>
    </row>
    <row r="52" spans="1:25" ht="18.75" x14ac:dyDescent="0.45">
      <c r="A52" s="2" t="s">
        <v>63</v>
      </c>
      <c r="C52" s="11">
        <v>1000000</v>
      </c>
      <c r="D52" s="11"/>
      <c r="E52" s="11">
        <v>47300546512</v>
      </c>
      <c r="F52" s="11"/>
      <c r="G52" s="11">
        <v>37276875000</v>
      </c>
      <c r="H52" s="11"/>
      <c r="I52" s="11">
        <v>0</v>
      </c>
      <c r="J52" s="11"/>
      <c r="K52" s="11">
        <v>0</v>
      </c>
      <c r="L52" s="11"/>
      <c r="M52" s="11">
        <v>-1000000</v>
      </c>
      <c r="N52" s="11"/>
      <c r="O52" s="11">
        <v>38156133521</v>
      </c>
      <c r="P52" s="11"/>
      <c r="Q52" s="11">
        <v>0</v>
      </c>
      <c r="R52" s="11"/>
      <c r="S52" s="11">
        <v>0</v>
      </c>
      <c r="T52" s="11"/>
      <c r="U52" s="11">
        <v>0</v>
      </c>
      <c r="V52" s="11"/>
      <c r="W52" s="11">
        <v>0</v>
      </c>
      <c r="Y52" s="10">
        <v>0</v>
      </c>
    </row>
    <row r="53" spans="1:25" ht="18.75" x14ac:dyDescent="0.45">
      <c r="A53" s="2" t="s">
        <v>64</v>
      </c>
      <c r="C53" s="11">
        <v>6450000</v>
      </c>
      <c r="D53" s="11"/>
      <c r="E53" s="11">
        <v>47920324074</v>
      </c>
      <c r="F53" s="11"/>
      <c r="G53" s="11">
        <v>118358551350</v>
      </c>
      <c r="H53" s="11"/>
      <c r="I53" s="11">
        <v>0</v>
      </c>
      <c r="J53" s="11"/>
      <c r="K53" s="11">
        <v>0</v>
      </c>
      <c r="L53" s="11"/>
      <c r="M53" s="11">
        <v>-1500000</v>
      </c>
      <c r="N53" s="11"/>
      <c r="O53" s="11">
        <v>22603703073</v>
      </c>
      <c r="P53" s="11"/>
      <c r="Q53" s="11">
        <v>4950000</v>
      </c>
      <c r="R53" s="11"/>
      <c r="S53" s="11">
        <v>15890</v>
      </c>
      <c r="T53" s="11"/>
      <c r="U53" s="11">
        <v>36776062659</v>
      </c>
      <c r="V53" s="11"/>
      <c r="W53" s="11">
        <v>78187499775</v>
      </c>
      <c r="Y53" s="10">
        <v>2.1399999999999999E-2</v>
      </c>
    </row>
    <row r="54" spans="1:25" ht="18.75" x14ac:dyDescent="0.45">
      <c r="A54" s="2" t="s">
        <v>65</v>
      </c>
      <c r="C54" s="11">
        <v>1200000</v>
      </c>
      <c r="D54" s="11"/>
      <c r="E54" s="11">
        <v>22977302958</v>
      </c>
      <c r="F54" s="11"/>
      <c r="G54" s="11">
        <v>24572916000</v>
      </c>
      <c r="H54" s="11"/>
      <c r="I54" s="11">
        <v>0</v>
      </c>
      <c r="J54" s="11"/>
      <c r="K54" s="11">
        <v>0</v>
      </c>
      <c r="L54" s="11"/>
      <c r="M54" s="11">
        <v>-1200000</v>
      </c>
      <c r="N54" s="11"/>
      <c r="O54" s="11">
        <v>20879026275</v>
      </c>
      <c r="P54" s="11"/>
      <c r="Q54" s="11">
        <v>0</v>
      </c>
      <c r="R54" s="11"/>
      <c r="S54" s="11">
        <v>0</v>
      </c>
      <c r="T54" s="11"/>
      <c r="U54" s="11">
        <v>0</v>
      </c>
      <c r="V54" s="11"/>
      <c r="W54" s="11">
        <v>0</v>
      </c>
      <c r="Y54" s="10">
        <v>0</v>
      </c>
    </row>
    <row r="55" spans="1:25" ht="18.75" x14ac:dyDescent="0.45">
      <c r="A55" s="2" t="s">
        <v>66</v>
      </c>
      <c r="C55" s="11">
        <v>20895660</v>
      </c>
      <c r="D55" s="11"/>
      <c r="E55" s="11">
        <v>353958042883</v>
      </c>
      <c r="F55" s="11"/>
      <c r="G55" s="11">
        <v>330679586702.15997</v>
      </c>
      <c r="H55" s="11"/>
      <c r="I55" s="11">
        <v>0</v>
      </c>
      <c r="J55" s="11"/>
      <c r="K55" s="11">
        <v>0</v>
      </c>
      <c r="L55" s="11"/>
      <c r="M55" s="11">
        <v>0</v>
      </c>
      <c r="N55" s="11"/>
      <c r="O55" s="11">
        <v>0</v>
      </c>
      <c r="P55" s="11"/>
      <c r="Q55" s="11">
        <v>20895660</v>
      </c>
      <c r="R55" s="11"/>
      <c r="S55" s="11">
        <v>10290</v>
      </c>
      <c r="T55" s="11"/>
      <c r="U55" s="11">
        <v>353958042883</v>
      </c>
      <c r="V55" s="11"/>
      <c r="W55" s="11">
        <v>213736994168.67001</v>
      </c>
      <c r="Y55" s="10">
        <v>5.8400000000000001E-2</v>
      </c>
    </row>
    <row r="56" spans="1:25" ht="18.75" x14ac:dyDescent="0.45">
      <c r="A56" s="2" t="s">
        <v>67</v>
      </c>
      <c r="C56" s="11">
        <v>1000000</v>
      </c>
      <c r="D56" s="11"/>
      <c r="E56" s="11">
        <v>9423523115</v>
      </c>
      <c r="F56" s="11"/>
      <c r="G56" s="11">
        <v>28916914500</v>
      </c>
      <c r="H56" s="11"/>
      <c r="I56" s="11">
        <v>0</v>
      </c>
      <c r="J56" s="11"/>
      <c r="K56" s="11">
        <v>0</v>
      </c>
      <c r="L56" s="11"/>
      <c r="M56" s="11">
        <v>0</v>
      </c>
      <c r="N56" s="11"/>
      <c r="O56" s="11">
        <v>0</v>
      </c>
      <c r="P56" s="11"/>
      <c r="Q56" s="11">
        <v>1000000</v>
      </c>
      <c r="R56" s="11"/>
      <c r="S56" s="11">
        <v>23900</v>
      </c>
      <c r="T56" s="11"/>
      <c r="U56" s="11">
        <v>9423523115</v>
      </c>
      <c r="V56" s="11"/>
      <c r="W56" s="11">
        <v>23757795000</v>
      </c>
      <c r="Y56" s="10">
        <v>6.4999999999999997E-3</v>
      </c>
    </row>
    <row r="57" spans="1:25" ht="18.75" x14ac:dyDescent="0.45">
      <c r="A57" s="2" t="s">
        <v>68</v>
      </c>
      <c r="C57" s="11">
        <v>499387</v>
      </c>
      <c r="D57" s="11"/>
      <c r="E57" s="11">
        <v>9523942323</v>
      </c>
      <c r="F57" s="11"/>
      <c r="G57" s="11">
        <v>13080552307.672501</v>
      </c>
      <c r="H57" s="11"/>
      <c r="I57" s="11">
        <v>0</v>
      </c>
      <c r="J57" s="11"/>
      <c r="K57" s="11">
        <v>0</v>
      </c>
      <c r="L57" s="11"/>
      <c r="M57" s="11">
        <v>0</v>
      </c>
      <c r="N57" s="11"/>
      <c r="O57" s="11">
        <v>0</v>
      </c>
      <c r="P57" s="11"/>
      <c r="Q57" s="11">
        <v>499387</v>
      </c>
      <c r="R57" s="11"/>
      <c r="S57" s="11">
        <v>19010</v>
      </c>
      <c r="T57" s="11"/>
      <c r="U57" s="11">
        <v>9523942323</v>
      </c>
      <c r="V57" s="11"/>
      <c r="W57" s="11">
        <v>9436861456.1235008</v>
      </c>
      <c r="Y57" s="10">
        <v>2.5999999999999999E-3</v>
      </c>
    </row>
    <row r="58" spans="1:25" ht="18.75" x14ac:dyDescent="0.45">
      <c r="A58" s="2" t="s">
        <v>69</v>
      </c>
      <c r="C58" s="11">
        <v>10200</v>
      </c>
      <c r="D58" s="11"/>
      <c r="E58" s="11">
        <v>698446833</v>
      </c>
      <c r="F58" s="11"/>
      <c r="G58" s="11">
        <v>465323353.82999998</v>
      </c>
      <c r="H58" s="11"/>
      <c r="I58" s="11">
        <v>0</v>
      </c>
      <c r="J58" s="11"/>
      <c r="K58" s="11">
        <v>0</v>
      </c>
      <c r="L58" s="11"/>
      <c r="M58" s="11">
        <v>0</v>
      </c>
      <c r="N58" s="11"/>
      <c r="O58" s="11">
        <v>0</v>
      </c>
      <c r="P58" s="11"/>
      <c r="Q58" s="11">
        <v>10200</v>
      </c>
      <c r="R58" s="11"/>
      <c r="S58" s="11">
        <v>45893</v>
      </c>
      <c r="T58" s="11"/>
      <c r="U58" s="11">
        <v>698446833</v>
      </c>
      <c r="V58" s="11"/>
      <c r="W58" s="11">
        <v>465323353.82999998</v>
      </c>
      <c r="Y58" s="10">
        <v>1E-4</v>
      </c>
    </row>
    <row r="59" spans="1:25" ht="18.75" x14ac:dyDescent="0.45">
      <c r="A59" s="2" t="s">
        <v>71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v>35000000</v>
      </c>
      <c r="J59" s="11"/>
      <c r="K59" s="11">
        <v>101948519354</v>
      </c>
      <c r="L59" s="11"/>
      <c r="M59" s="11">
        <v>0</v>
      </c>
      <c r="N59" s="11"/>
      <c r="O59" s="11">
        <v>0</v>
      </c>
      <c r="P59" s="11"/>
      <c r="Q59" s="11">
        <v>35000000</v>
      </c>
      <c r="R59" s="11"/>
      <c r="S59" s="11">
        <v>2460</v>
      </c>
      <c r="T59" s="11"/>
      <c r="U59" s="11">
        <v>101948519354</v>
      </c>
      <c r="V59" s="11"/>
      <c r="W59" s="11">
        <v>85587705000</v>
      </c>
      <c r="Y59" s="10">
        <v>2.3400000000000001E-2</v>
      </c>
    </row>
    <row r="60" spans="1:25" ht="18.75" x14ac:dyDescent="0.45">
      <c r="A60" s="2" t="s">
        <v>72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v>37660</v>
      </c>
      <c r="J60" s="11"/>
      <c r="K60" s="11">
        <v>1500228969</v>
      </c>
      <c r="L60" s="11"/>
      <c r="M60" s="11">
        <v>0</v>
      </c>
      <c r="N60" s="11"/>
      <c r="O60" s="11">
        <v>0</v>
      </c>
      <c r="P60" s="11"/>
      <c r="Q60" s="11">
        <v>37660</v>
      </c>
      <c r="R60" s="11"/>
      <c r="S60" s="11">
        <v>46286</v>
      </c>
      <c r="T60" s="11"/>
      <c r="U60" s="11">
        <v>1500228969</v>
      </c>
      <c r="V60" s="11"/>
      <c r="W60" s="11">
        <v>1732759131.9779999</v>
      </c>
      <c r="Y60" s="10">
        <v>5.0000000000000001E-4</v>
      </c>
    </row>
    <row r="61" spans="1:25" ht="18.75" x14ac:dyDescent="0.45">
      <c r="A61" s="2" t="s">
        <v>73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v>450652</v>
      </c>
      <c r="J61" s="11"/>
      <c r="K61" s="11">
        <v>21685653724</v>
      </c>
      <c r="L61" s="11"/>
      <c r="M61" s="11">
        <v>0</v>
      </c>
      <c r="N61" s="11"/>
      <c r="O61" s="11">
        <v>0</v>
      </c>
      <c r="P61" s="11"/>
      <c r="Q61" s="11">
        <v>450652</v>
      </c>
      <c r="R61" s="11"/>
      <c r="S61" s="11">
        <v>40240</v>
      </c>
      <c r="T61" s="11"/>
      <c r="U61" s="11">
        <f>21685653724+60</f>
        <v>21685653784</v>
      </c>
      <c r="V61" s="11"/>
      <c r="W61" s="11">
        <f>18026337772.944+43</f>
        <v>18026337815.944</v>
      </c>
      <c r="Y61" s="10">
        <v>4.8999999999999998E-3</v>
      </c>
    </row>
    <row r="62" spans="1:25" ht="18.75" thickBot="1" x14ac:dyDescent="0.45">
      <c r="E62" s="13">
        <f>SUM(E9:E61)</f>
        <v>4005759695492</v>
      </c>
      <c r="F62" s="3"/>
      <c r="G62" s="13">
        <f>SUM(G9:G61)</f>
        <v>4405638038884.0947</v>
      </c>
      <c r="H62" s="3"/>
      <c r="I62" s="3"/>
      <c r="J62" s="3"/>
      <c r="K62" s="13">
        <f>SUM(K9:K61)</f>
        <v>341578457442</v>
      </c>
      <c r="L62" s="3"/>
      <c r="M62" s="13">
        <f>SUM(M9:M61)</f>
        <v>-38495009</v>
      </c>
      <c r="N62" s="3"/>
      <c r="O62" s="13">
        <f>SUM(O9:O61)</f>
        <v>655354192118</v>
      </c>
      <c r="U62" s="13">
        <f>SUM(U9:U61)</f>
        <v>3784739566620</v>
      </c>
      <c r="V62" s="3"/>
      <c r="W62" s="13">
        <f>SUM(W9:W61)</f>
        <v>3201731302064.396</v>
      </c>
    </row>
    <row r="63" spans="1:25" ht="18.75" thickTop="1" x14ac:dyDescent="0.4"/>
    <row r="64" spans="1:25" x14ac:dyDescent="0.4">
      <c r="W64" s="11"/>
    </row>
    <row r="65" spans="21:23" x14ac:dyDescent="0.4">
      <c r="U65" s="18"/>
      <c r="W65" s="11"/>
    </row>
    <row r="66" spans="21:23" x14ac:dyDescent="0.4">
      <c r="W66" s="14"/>
    </row>
    <row r="67" spans="21:23" x14ac:dyDescent="0.4">
      <c r="U67" s="14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4"/>
  <sheetViews>
    <sheetView rightToLeft="1" topLeftCell="A73" workbookViewId="0">
      <selection activeCell="Q80" sqref="Q80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126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16" t="s">
        <v>3</v>
      </c>
      <c r="C6" s="16" t="s">
        <v>128</v>
      </c>
      <c r="D6" s="16" t="s">
        <v>128</v>
      </c>
      <c r="E6" s="16" t="s">
        <v>128</v>
      </c>
      <c r="F6" s="16" t="s">
        <v>128</v>
      </c>
      <c r="G6" s="16" t="s">
        <v>128</v>
      </c>
      <c r="H6" s="16" t="s">
        <v>128</v>
      </c>
      <c r="I6" s="16" t="s">
        <v>128</v>
      </c>
      <c r="K6" s="16" t="s">
        <v>129</v>
      </c>
      <c r="L6" s="16" t="s">
        <v>129</v>
      </c>
      <c r="M6" s="16" t="s">
        <v>129</v>
      </c>
      <c r="N6" s="16" t="s">
        <v>129</v>
      </c>
      <c r="O6" s="16" t="s">
        <v>129</v>
      </c>
      <c r="P6" s="16" t="s">
        <v>129</v>
      </c>
      <c r="Q6" s="16" t="s">
        <v>129</v>
      </c>
    </row>
    <row r="7" spans="1:17" ht="27.75" x14ac:dyDescent="0.4">
      <c r="A7" s="16" t="s">
        <v>3</v>
      </c>
      <c r="C7" s="16" t="s">
        <v>7</v>
      </c>
      <c r="E7" s="16" t="s">
        <v>185</v>
      </c>
      <c r="G7" s="16" t="s">
        <v>186</v>
      </c>
      <c r="I7" s="16" t="s">
        <v>187</v>
      </c>
      <c r="K7" s="16" t="s">
        <v>7</v>
      </c>
      <c r="M7" s="16" t="s">
        <v>185</v>
      </c>
      <c r="O7" s="16" t="s">
        <v>186</v>
      </c>
      <c r="Q7" s="16" t="s">
        <v>187</v>
      </c>
    </row>
    <row r="8" spans="1:17" ht="18.75" x14ac:dyDescent="0.45">
      <c r="A8" s="2" t="s">
        <v>46</v>
      </c>
      <c r="C8" s="11">
        <v>4900000</v>
      </c>
      <c r="D8" s="11"/>
      <c r="E8" s="11">
        <v>61487174281</v>
      </c>
      <c r="F8" s="11"/>
      <c r="G8" s="11">
        <v>74560853231</v>
      </c>
      <c r="H8" s="11"/>
      <c r="I8" s="11">
        <v>-13073678950</v>
      </c>
      <c r="J8" s="11"/>
      <c r="K8" s="11">
        <v>12635693</v>
      </c>
      <c r="L8" s="11"/>
      <c r="M8" s="11">
        <v>181366724973</v>
      </c>
      <c r="N8" s="11"/>
      <c r="O8" s="11">
        <v>191956804873</v>
      </c>
      <c r="P8" s="11"/>
      <c r="Q8" s="11">
        <v>-10590079900</v>
      </c>
    </row>
    <row r="9" spans="1:17" ht="18.75" x14ac:dyDescent="0.45">
      <c r="A9" s="2" t="s">
        <v>64</v>
      </c>
      <c r="C9" s="11">
        <v>1500000</v>
      </c>
      <c r="D9" s="11"/>
      <c r="E9" s="11">
        <v>22603703073</v>
      </c>
      <c r="F9" s="11"/>
      <c r="G9" s="11">
        <v>18054093852</v>
      </c>
      <c r="H9" s="11"/>
      <c r="I9" s="11">
        <v>4549609221</v>
      </c>
      <c r="J9" s="11"/>
      <c r="K9" s="11">
        <v>1500000</v>
      </c>
      <c r="L9" s="11"/>
      <c r="M9" s="11">
        <v>22603703073</v>
      </c>
      <c r="N9" s="11"/>
      <c r="O9" s="11">
        <v>18054093852</v>
      </c>
      <c r="P9" s="11"/>
      <c r="Q9" s="11">
        <v>4549609221</v>
      </c>
    </row>
    <row r="10" spans="1:17" ht="18.75" x14ac:dyDescent="0.45">
      <c r="A10" s="2" t="s">
        <v>20</v>
      </c>
      <c r="C10" s="11">
        <v>1938664</v>
      </c>
      <c r="D10" s="11"/>
      <c r="E10" s="11">
        <v>61790154256</v>
      </c>
      <c r="F10" s="11"/>
      <c r="G10" s="11">
        <v>31529774854</v>
      </c>
      <c r="H10" s="11"/>
      <c r="I10" s="11">
        <v>30260379402</v>
      </c>
      <c r="J10" s="11"/>
      <c r="K10" s="11">
        <v>7995619</v>
      </c>
      <c r="L10" s="11"/>
      <c r="M10" s="11">
        <v>238163791563</v>
      </c>
      <c r="N10" s="11"/>
      <c r="O10" s="11">
        <v>152913909634</v>
      </c>
      <c r="P10" s="11"/>
      <c r="Q10" s="11">
        <v>85249881929</v>
      </c>
    </row>
    <row r="11" spans="1:17" ht="18.75" x14ac:dyDescent="0.45">
      <c r="A11" s="2" t="s">
        <v>50</v>
      </c>
      <c r="C11" s="11">
        <v>6000000</v>
      </c>
      <c r="D11" s="11"/>
      <c r="E11" s="11">
        <v>71943164603</v>
      </c>
      <c r="F11" s="11"/>
      <c r="G11" s="11">
        <v>65139746001</v>
      </c>
      <c r="H11" s="11"/>
      <c r="I11" s="11">
        <v>6803418602</v>
      </c>
      <c r="J11" s="11"/>
      <c r="K11" s="11">
        <v>8600000</v>
      </c>
      <c r="L11" s="11"/>
      <c r="M11" s="11">
        <v>102779063703</v>
      </c>
      <c r="N11" s="11"/>
      <c r="O11" s="11">
        <v>93366969281</v>
      </c>
      <c r="P11" s="11"/>
      <c r="Q11" s="11">
        <v>9412094422</v>
      </c>
    </row>
    <row r="12" spans="1:17" ht="18.75" x14ac:dyDescent="0.45">
      <c r="A12" s="2" t="s">
        <v>15</v>
      </c>
      <c r="C12" s="11">
        <v>3200000</v>
      </c>
      <c r="D12" s="11"/>
      <c r="E12" s="11">
        <v>55831236807</v>
      </c>
      <c r="F12" s="11"/>
      <c r="G12" s="11">
        <v>52014138706</v>
      </c>
      <c r="H12" s="11"/>
      <c r="I12" s="11">
        <v>3817098101</v>
      </c>
      <c r="J12" s="11"/>
      <c r="K12" s="11">
        <v>3200000</v>
      </c>
      <c r="L12" s="11"/>
      <c r="M12" s="11">
        <v>55831236807</v>
      </c>
      <c r="N12" s="11"/>
      <c r="O12" s="11">
        <v>52014138706</v>
      </c>
      <c r="P12" s="11"/>
      <c r="Q12" s="11">
        <v>3817098101</v>
      </c>
    </row>
    <row r="13" spans="1:17" ht="18.75" x14ac:dyDescent="0.45">
      <c r="A13" s="2" t="s">
        <v>25</v>
      </c>
      <c r="C13" s="11">
        <v>1169230</v>
      </c>
      <c r="D13" s="11"/>
      <c r="E13" s="11">
        <v>56085196647</v>
      </c>
      <c r="F13" s="11"/>
      <c r="G13" s="11">
        <v>48486152329</v>
      </c>
      <c r="H13" s="11"/>
      <c r="I13" s="11">
        <v>7599044318</v>
      </c>
      <c r="J13" s="11"/>
      <c r="K13" s="11">
        <v>1169230</v>
      </c>
      <c r="L13" s="11"/>
      <c r="M13" s="11">
        <v>56085196647</v>
      </c>
      <c r="N13" s="11"/>
      <c r="O13" s="11">
        <v>48486152329</v>
      </c>
      <c r="P13" s="11"/>
      <c r="Q13" s="11">
        <v>7599044318</v>
      </c>
    </row>
    <row r="14" spans="1:17" ht="18.75" x14ac:dyDescent="0.45">
      <c r="A14" s="2" t="s">
        <v>39</v>
      </c>
      <c r="C14" s="11">
        <v>2400000</v>
      </c>
      <c r="D14" s="11"/>
      <c r="E14" s="11">
        <v>32600951238</v>
      </c>
      <c r="F14" s="11"/>
      <c r="G14" s="11">
        <v>38746996828</v>
      </c>
      <c r="H14" s="11"/>
      <c r="I14" s="11">
        <v>-6146045590</v>
      </c>
      <c r="J14" s="11"/>
      <c r="K14" s="11">
        <v>15500000</v>
      </c>
      <c r="L14" s="11"/>
      <c r="M14" s="11">
        <v>292388622820</v>
      </c>
      <c r="N14" s="11"/>
      <c r="O14" s="11">
        <v>250241020719</v>
      </c>
      <c r="P14" s="11"/>
      <c r="Q14" s="11">
        <v>42147602101</v>
      </c>
    </row>
    <row r="15" spans="1:17" ht="18.75" x14ac:dyDescent="0.45">
      <c r="A15" s="2" t="s">
        <v>23</v>
      </c>
      <c r="C15" s="11">
        <v>621173</v>
      </c>
      <c r="D15" s="11"/>
      <c r="E15" s="11">
        <v>59762513462</v>
      </c>
      <c r="F15" s="11"/>
      <c r="G15" s="11">
        <v>64986134045</v>
      </c>
      <c r="H15" s="11"/>
      <c r="I15" s="11">
        <v>-5223620583</v>
      </c>
      <c r="J15" s="11"/>
      <c r="K15" s="11">
        <v>621173</v>
      </c>
      <c r="L15" s="11"/>
      <c r="M15" s="11">
        <v>59762513462</v>
      </c>
      <c r="N15" s="11"/>
      <c r="O15" s="11">
        <v>64986134045</v>
      </c>
      <c r="P15" s="11"/>
      <c r="Q15" s="11">
        <v>-5223620583</v>
      </c>
    </row>
    <row r="16" spans="1:17" ht="18.75" x14ac:dyDescent="0.45">
      <c r="A16" s="2" t="s">
        <v>47</v>
      </c>
      <c r="C16" s="11">
        <v>5600000</v>
      </c>
      <c r="D16" s="11"/>
      <c r="E16" s="11">
        <v>31236228342</v>
      </c>
      <c r="F16" s="11"/>
      <c r="G16" s="11">
        <v>47938534976</v>
      </c>
      <c r="H16" s="11"/>
      <c r="I16" s="11">
        <v>-16702306634</v>
      </c>
      <c r="J16" s="11"/>
      <c r="K16" s="11">
        <v>35200000</v>
      </c>
      <c r="L16" s="11"/>
      <c r="M16" s="11">
        <v>275255215148</v>
      </c>
      <c r="N16" s="11"/>
      <c r="O16" s="11">
        <v>233957076362</v>
      </c>
      <c r="P16" s="11"/>
      <c r="Q16" s="11">
        <v>41298138786</v>
      </c>
    </row>
    <row r="17" spans="1:17" ht="18.75" x14ac:dyDescent="0.45">
      <c r="A17" s="2" t="s">
        <v>30</v>
      </c>
      <c r="C17" s="11">
        <v>1559198</v>
      </c>
      <c r="D17" s="11"/>
      <c r="E17" s="11">
        <v>129074528027</v>
      </c>
      <c r="F17" s="11"/>
      <c r="G17" s="11">
        <v>72253629555</v>
      </c>
      <c r="H17" s="11"/>
      <c r="I17" s="11">
        <v>56820898472</v>
      </c>
      <c r="J17" s="11"/>
      <c r="K17" s="11">
        <v>1909230</v>
      </c>
      <c r="L17" s="11"/>
      <c r="M17" s="11">
        <v>191354763286</v>
      </c>
      <c r="N17" s="11"/>
      <c r="O17" s="11">
        <v>104694772349</v>
      </c>
      <c r="P17" s="11"/>
      <c r="Q17" s="11">
        <v>86659990937</v>
      </c>
    </row>
    <row r="18" spans="1:17" ht="18.75" x14ac:dyDescent="0.45">
      <c r="A18" s="2" t="s">
        <v>65</v>
      </c>
      <c r="C18" s="11">
        <v>1200000</v>
      </c>
      <c r="D18" s="11"/>
      <c r="E18" s="11">
        <v>20879026275</v>
      </c>
      <c r="F18" s="11"/>
      <c r="G18" s="11">
        <v>22977302958</v>
      </c>
      <c r="H18" s="11"/>
      <c r="I18" s="11">
        <v>-2098276683</v>
      </c>
      <c r="J18" s="11"/>
      <c r="K18" s="11">
        <v>2200000</v>
      </c>
      <c r="L18" s="11"/>
      <c r="M18" s="11">
        <v>37837519483</v>
      </c>
      <c r="N18" s="11"/>
      <c r="O18" s="11">
        <v>38230858258</v>
      </c>
      <c r="P18" s="11"/>
      <c r="Q18" s="11">
        <v>-393338775</v>
      </c>
    </row>
    <row r="19" spans="1:17" ht="18.75" x14ac:dyDescent="0.45">
      <c r="A19" s="2" t="s">
        <v>56</v>
      </c>
      <c r="C19" s="11">
        <v>510677</v>
      </c>
      <c r="D19" s="11"/>
      <c r="E19" s="11">
        <v>13904181586</v>
      </c>
      <c r="F19" s="11"/>
      <c r="G19" s="11">
        <v>16268918838</v>
      </c>
      <c r="H19" s="11"/>
      <c r="I19" s="11">
        <v>-2364737252</v>
      </c>
      <c r="J19" s="11"/>
      <c r="K19" s="11">
        <v>2010677</v>
      </c>
      <c r="L19" s="11"/>
      <c r="M19" s="11">
        <v>64764750919</v>
      </c>
      <c r="N19" s="11"/>
      <c r="O19" s="11">
        <v>62452736300</v>
      </c>
      <c r="P19" s="11"/>
      <c r="Q19" s="11">
        <v>2312014619</v>
      </c>
    </row>
    <row r="20" spans="1:17" ht="18.75" x14ac:dyDescent="0.45">
      <c r="A20" s="2" t="s">
        <v>63</v>
      </c>
      <c r="C20" s="11">
        <v>1000000</v>
      </c>
      <c r="D20" s="11"/>
      <c r="E20" s="11">
        <v>38156133521</v>
      </c>
      <c r="F20" s="11"/>
      <c r="G20" s="11">
        <v>47300546512</v>
      </c>
      <c r="H20" s="11"/>
      <c r="I20" s="11">
        <v>-9144412991</v>
      </c>
      <c r="J20" s="11"/>
      <c r="K20" s="11">
        <v>1000000</v>
      </c>
      <c r="L20" s="11"/>
      <c r="M20" s="11">
        <v>38156133521</v>
      </c>
      <c r="N20" s="11"/>
      <c r="O20" s="11">
        <v>47300546512</v>
      </c>
      <c r="P20" s="11"/>
      <c r="Q20" s="11">
        <v>-9144412991</v>
      </c>
    </row>
    <row r="21" spans="1:17" ht="18.75" x14ac:dyDescent="0.45">
      <c r="A21" s="2" t="s">
        <v>36</v>
      </c>
      <c r="C21" s="11">
        <v>6896067</v>
      </c>
      <c r="D21" s="11"/>
      <c r="E21" s="11">
        <v>55465066881</v>
      </c>
      <c r="F21" s="11"/>
      <c r="G21" s="11">
        <v>55465066881</v>
      </c>
      <c r="H21" s="11"/>
      <c r="I21" s="11">
        <v>0</v>
      </c>
      <c r="J21" s="11"/>
      <c r="K21" s="11">
        <v>6896067</v>
      </c>
      <c r="L21" s="11"/>
      <c r="M21" s="11">
        <v>55465066881</v>
      </c>
      <c r="N21" s="11"/>
      <c r="O21" s="11">
        <v>55465066881</v>
      </c>
      <c r="P21" s="11"/>
      <c r="Q21" s="11">
        <v>0</v>
      </c>
    </row>
    <row r="22" spans="1:17" ht="18.75" x14ac:dyDescent="0.45">
      <c r="A22" s="2" t="s">
        <v>188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v>0</v>
      </c>
      <c r="J22" s="11"/>
      <c r="K22" s="11">
        <v>4500000</v>
      </c>
      <c r="L22" s="11"/>
      <c r="M22" s="11">
        <v>59482080244</v>
      </c>
      <c r="N22" s="11"/>
      <c r="O22" s="11">
        <v>92181815679</v>
      </c>
      <c r="P22" s="11"/>
      <c r="Q22" s="11">
        <v>-32699735435</v>
      </c>
    </row>
    <row r="23" spans="1:17" ht="18.75" x14ac:dyDescent="0.45">
      <c r="A23" s="2" t="s">
        <v>181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v>0</v>
      </c>
      <c r="J23" s="11"/>
      <c r="K23" s="11">
        <v>9364474</v>
      </c>
      <c r="L23" s="11"/>
      <c r="M23" s="11">
        <v>247094492004</v>
      </c>
      <c r="N23" s="11"/>
      <c r="O23" s="11">
        <v>147694739792</v>
      </c>
      <c r="P23" s="11"/>
      <c r="Q23" s="11">
        <v>99399752212</v>
      </c>
    </row>
    <row r="24" spans="1:17" ht="18.75" x14ac:dyDescent="0.45">
      <c r="A24" s="2" t="s">
        <v>52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v>0</v>
      </c>
      <c r="J24" s="11"/>
      <c r="K24" s="11">
        <v>8070280</v>
      </c>
      <c r="L24" s="11"/>
      <c r="M24" s="11">
        <v>115980567817</v>
      </c>
      <c r="N24" s="11"/>
      <c r="O24" s="11">
        <v>96391411415</v>
      </c>
      <c r="P24" s="11"/>
      <c r="Q24" s="11">
        <v>19589156402</v>
      </c>
    </row>
    <row r="25" spans="1:17" ht="18.75" x14ac:dyDescent="0.45">
      <c r="A25" s="2" t="s">
        <v>189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v>0</v>
      </c>
      <c r="J25" s="11"/>
      <c r="K25" s="11">
        <v>300000</v>
      </c>
      <c r="L25" s="11"/>
      <c r="M25" s="11">
        <v>30966645828</v>
      </c>
      <c r="N25" s="11"/>
      <c r="O25" s="11">
        <v>42855597787</v>
      </c>
      <c r="P25" s="11"/>
      <c r="Q25" s="11">
        <v>-11888951959</v>
      </c>
    </row>
    <row r="26" spans="1:17" ht="18.75" x14ac:dyDescent="0.45">
      <c r="A26" s="2" t="s">
        <v>26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v>0</v>
      </c>
      <c r="J26" s="11"/>
      <c r="K26" s="11">
        <v>300000</v>
      </c>
      <c r="L26" s="11"/>
      <c r="M26" s="11">
        <v>50870289562</v>
      </c>
      <c r="N26" s="11"/>
      <c r="O26" s="11">
        <v>37408569375</v>
      </c>
      <c r="P26" s="11"/>
      <c r="Q26" s="11">
        <v>13461720187</v>
      </c>
    </row>
    <row r="27" spans="1:17" ht="18.75" x14ac:dyDescent="0.45">
      <c r="A27" s="2" t="s">
        <v>66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v>0</v>
      </c>
      <c r="J27" s="11"/>
      <c r="K27" s="11">
        <v>2750000</v>
      </c>
      <c r="L27" s="11"/>
      <c r="M27" s="11">
        <v>84206458359</v>
      </c>
      <c r="N27" s="11"/>
      <c r="O27" s="11">
        <v>37632871753</v>
      </c>
      <c r="P27" s="11"/>
      <c r="Q27" s="11">
        <v>46573586606</v>
      </c>
    </row>
    <row r="28" spans="1:17" ht="18.75" x14ac:dyDescent="0.45">
      <c r="A28" s="2" t="s">
        <v>190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11"/>
      <c r="K28" s="11">
        <v>15200000</v>
      </c>
      <c r="L28" s="11"/>
      <c r="M28" s="11">
        <v>54998798400</v>
      </c>
      <c r="N28" s="11"/>
      <c r="O28" s="11">
        <v>58905471107</v>
      </c>
      <c r="P28" s="11"/>
      <c r="Q28" s="11">
        <v>-3906672707</v>
      </c>
    </row>
    <row r="29" spans="1:17" ht="18.75" x14ac:dyDescent="0.45">
      <c r="A29" s="2" t="s">
        <v>191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1303097</v>
      </c>
      <c r="L29" s="11"/>
      <c r="M29" s="11">
        <v>41023531289</v>
      </c>
      <c r="N29" s="11"/>
      <c r="O29" s="11">
        <v>20221594767</v>
      </c>
      <c r="P29" s="11"/>
      <c r="Q29" s="11">
        <v>20801936522</v>
      </c>
    </row>
    <row r="30" spans="1:17" ht="18.75" x14ac:dyDescent="0.45">
      <c r="A30" s="2" t="s">
        <v>192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J30" s="11"/>
      <c r="K30" s="11">
        <v>11129718</v>
      </c>
      <c r="L30" s="11"/>
      <c r="M30" s="11">
        <v>77490790689</v>
      </c>
      <c r="N30" s="11"/>
      <c r="O30" s="11">
        <v>75236888755</v>
      </c>
      <c r="P30" s="11"/>
      <c r="Q30" s="11">
        <v>2253901934</v>
      </c>
    </row>
    <row r="31" spans="1:17" ht="18.75" x14ac:dyDescent="0.45">
      <c r="A31" s="2" t="s">
        <v>193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J31" s="11"/>
      <c r="K31" s="11">
        <v>6640000</v>
      </c>
      <c r="L31" s="11"/>
      <c r="M31" s="11">
        <v>142478971576</v>
      </c>
      <c r="N31" s="11"/>
      <c r="O31" s="11">
        <v>125420654579</v>
      </c>
      <c r="P31" s="11"/>
      <c r="Q31" s="11">
        <v>17058316997</v>
      </c>
    </row>
    <row r="32" spans="1:17" ht="18.75" x14ac:dyDescent="0.45">
      <c r="A32" s="2" t="s">
        <v>194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11"/>
      <c r="K32" s="11">
        <v>173</v>
      </c>
      <c r="L32" s="11"/>
      <c r="M32" s="11">
        <v>2664480</v>
      </c>
      <c r="N32" s="11"/>
      <c r="O32" s="11">
        <v>2685103</v>
      </c>
      <c r="P32" s="11"/>
      <c r="Q32" s="11">
        <v>-20623</v>
      </c>
    </row>
    <row r="33" spans="1:17" ht="18.75" x14ac:dyDescent="0.45">
      <c r="A33" s="2" t="s">
        <v>35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v>0</v>
      </c>
      <c r="J33" s="11"/>
      <c r="K33" s="11">
        <v>68061</v>
      </c>
      <c r="L33" s="11"/>
      <c r="M33" s="11">
        <v>1232692999</v>
      </c>
      <c r="N33" s="11"/>
      <c r="O33" s="11">
        <v>761925904</v>
      </c>
      <c r="P33" s="11"/>
      <c r="Q33" s="11">
        <v>470767095</v>
      </c>
    </row>
    <row r="34" spans="1:17" ht="18.75" x14ac:dyDescent="0.45">
      <c r="A34" s="2" t="s">
        <v>48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11"/>
      <c r="K34" s="11">
        <v>1000000</v>
      </c>
      <c r="L34" s="11"/>
      <c r="M34" s="11">
        <v>28138398732</v>
      </c>
      <c r="N34" s="11"/>
      <c r="O34" s="11">
        <v>20218512056</v>
      </c>
      <c r="P34" s="11"/>
      <c r="Q34" s="11">
        <v>7919886676</v>
      </c>
    </row>
    <row r="35" spans="1:17" ht="18.75" x14ac:dyDescent="0.45">
      <c r="A35" s="2" t="s">
        <v>54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11"/>
      <c r="K35" s="11">
        <v>100000</v>
      </c>
      <c r="L35" s="11"/>
      <c r="M35" s="11">
        <v>1306175843</v>
      </c>
      <c r="N35" s="11"/>
      <c r="O35" s="11">
        <v>1408907075</v>
      </c>
      <c r="P35" s="11"/>
      <c r="Q35" s="11">
        <v>-102731232</v>
      </c>
    </row>
    <row r="36" spans="1:17" ht="18.75" x14ac:dyDescent="0.45">
      <c r="A36" s="2" t="s">
        <v>195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J36" s="11"/>
      <c r="K36" s="11">
        <v>11000000</v>
      </c>
      <c r="L36" s="11"/>
      <c r="M36" s="11">
        <v>181112511020</v>
      </c>
      <c r="N36" s="11"/>
      <c r="O36" s="11">
        <v>221926641697</v>
      </c>
      <c r="P36" s="11"/>
      <c r="Q36" s="11">
        <v>-40814130677</v>
      </c>
    </row>
    <row r="37" spans="1:17" ht="18.75" x14ac:dyDescent="0.45">
      <c r="A37" s="2" t="s">
        <v>196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11"/>
      <c r="K37" s="11">
        <v>12954981</v>
      </c>
      <c r="L37" s="11"/>
      <c r="M37" s="11">
        <v>49254288405</v>
      </c>
      <c r="N37" s="11"/>
      <c r="O37" s="11">
        <v>28527407084</v>
      </c>
      <c r="P37" s="11"/>
      <c r="Q37" s="11">
        <v>20726881321</v>
      </c>
    </row>
    <row r="38" spans="1:17" ht="18.75" x14ac:dyDescent="0.45">
      <c r="A38" s="2" t="s">
        <v>44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v>0</v>
      </c>
      <c r="J38" s="11"/>
      <c r="K38" s="11">
        <v>7904669</v>
      </c>
      <c r="L38" s="11"/>
      <c r="M38" s="11">
        <v>120524253391</v>
      </c>
      <c r="N38" s="11"/>
      <c r="O38" s="11">
        <v>85412267938</v>
      </c>
      <c r="P38" s="11"/>
      <c r="Q38" s="11">
        <v>35111985453</v>
      </c>
    </row>
    <row r="39" spans="1:17" ht="18.75" x14ac:dyDescent="0.45">
      <c r="A39" s="2" t="s">
        <v>140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  <c r="J39" s="11"/>
      <c r="K39" s="11">
        <v>3223</v>
      </c>
      <c r="L39" s="11"/>
      <c r="M39" s="11">
        <v>86375077</v>
      </c>
      <c r="N39" s="11"/>
      <c r="O39" s="11">
        <v>65897598</v>
      </c>
      <c r="P39" s="11"/>
      <c r="Q39" s="11">
        <v>20477479</v>
      </c>
    </row>
    <row r="40" spans="1:17" ht="18.75" x14ac:dyDescent="0.45">
      <c r="A40" s="2" t="s">
        <v>197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v>0</v>
      </c>
      <c r="J40" s="11"/>
      <c r="K40" s="11">
        <v>1650000</v>
      </c>
      <c r="L40" s="11"/>
      <c r="M40" s="11">
        <v>4596900000</v>
      </c>
      <c r="N40" s="11"/>
      <c r="O40" s="11">
        <v>19181206687</v>
      </c>
      <c r="P40" s="11"/>
      <c r="Q40" s="11">
        <v>-14584306687</v>
      </c>
    </row>
    <row r="41" spans="1:17" ht="18.75" x14ac:dyDescent="0.45">
      <c r="A41" s="2" t="s">
        <v>55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J41" s="11"/>
      <c r="K41" s="11">
        <v>100000</v>
      </c>
      <c r="L41" s="11"/>
      <c r="M41" s="11">
        <v>2131243234</v>
      </c>
      <c r="N41" s="11"/>
      <c r="O41" s="11">
        <v>1637630918</v>
      </c>
      <c r="P41" s="11"/>
      <c r="Q41" s="11">
        <v>493612316</v>
      </c>
    </row>
    <row r="42" spans="1:17" ht="18.75" x14ac:dyDescent="0.45">
      <c r="A42" s="2" t="s">
        <v>177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v>0</v>
      </c>
      <c r="J42" s="11"/>
      <c r="K42" s="11">
        <v>130000</v>
      </c>
      <c r="L42" s="11"/>
      <c r="M42" s="11">
        <v>21129470503</v>
      </c>
      <c r="N42" s="11"/>
      <c r="O42" s="11">
        <v>14957466225</v>
      </c>
      <c r="P42" s="11"/>
      <c r="Q42" s="11">
        <v>6172004278</v>
      </c>
    </row>
    <row r="43" spans="1:17" ht="18.75" x14ac:dyDescent="0.45">
      <c r="A43" s="2" t="s">
        <v>198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v>0</v>
      </c>
      <c r="J43" s="11"/>
      <c r="K43" s="11">
        <v>1500000</v>
      </c>
      <c r="L43" s="11"/>
      <c r="M43" s="11">
        <v>64989565909</v>
      </c>
      <c r="N43" s="11"/>
      <c r="O43" s="11">
        <v>50300367187</v>
      </c>
      <c r="P43" s="11"/>
      <c r="Q43" s="11">
        <v>14689198722</v>
      </c>
    </row>
    <row r="44" spans="1:17" ht="18.75" x14ac:dyDescent="0.45">
      <c r="A44" s="2" t="s">
        <v>152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v>0</v>
      </c>
      <c r="J44" s="11"/>
      <c r="K44" s="11">
        <v>600000</v>
      </c>
      <c r="L44" s="11"/>
      <c r="M44" s="11">
        <v>24153296800</v>
      </c>
      <c r="N44" s="11"/>
      <c r="O44" s="11">
        <v>13656661470</v>
      </c>
      <c r="P44" s="11"/>
      <c r="Q44" s="11">
        <v>10496635330</v>
      </c>
    </row>
    <row r="45" spans="1:17" ht="18.75" x14ac:dyDescent="0.45">
      <c r="A45" s="2" t="s">
        <v>199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v>0</v>
      </c>
      <c r="J45" s="11"/>
      <c r="K45" s="11">
        <v>9100000</v>
      </c>
      <c r="L45" s="11"/>
      <c r="M45" s="11">
        <v>179455451379</v>
      </c>
      <c r="N45" s="11"/>
      <c r="O45" s="11">
        <v>141858663090</v>
      </c>
      <c r="P45" s="11"/>
      <c r="Q45" s="11">
        <v>37596788289</v>
      </c>
    </row>
    <row r="46" spans="1:17" ht="18.75" x14ac:dyDescent="0.45">
      <c r="A46" s="2" t="s">
        <v>200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J46" s="11"/>
      <c r="K46" s="11">
        <v>2034833</v>
      </c>
      <c r="L46" s="11"/>
      <c r="M46" s="11">
        <v>87132056039</v>
      </c>
      <c r="N46" s="11"/>
      <c r="O46" s="11">
        <v>80603219261</v>
      </c>
      <c r="P46" s="11"/>
      <c r="Q46" s="11">
        <v>6528836778</v>
      </c>
    </row>
    <row r="47" spans="1:17" ht="18.75" x14ac:dyDescent="0.45">
      <c r="A47" s="2" t="s">
        <v>201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J47" s="11"/>
      <c r="K47" s="11">
        <v>9492291</v>
      </c>
      <c r="L47" s="11"/>
      <c r="M47" s="11">
        <v>139282158493</v>
      </c>
      <c r="N47" s="11"/>
      <c r="O47" s="11">
        <v>139282158493</v>
      </c>
      <c r="P47" s="11"/>
      <c r="Q47" s="11">
        <v>0</v>
      </c>
    </row>
    <row r="48" spans="1:17" ht="18.75" x14ac:dyDescent="0.45">
      <c r="A48" s="2" t="s">
        <v>68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v>0</v>
      </c>
      <c r="J48" s="11"/>
      <c r="K48" s="11">
        <v>3500613</v>
      </c>
      <c r="L48" s="11"/>
      <c r="M48" s="11">
        <v>282466171210</v>
      </c>
      <c r="N48" s="11"/>
      <c r="O48" s="11">
        <v>82601761069</v>
      </c>
      <c r="P48" s="11"/>
      <c r="Q48" s="11">
        <v>199864410141</v>
      </c>
    </row>
    <row r="49" spans="1:17" ht="18.75" x14ac:dyDescent="0.45">
      <c r="A49" s="2" t="s">
        <v>71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v>0</v>
      </c>
      <c r="J49" s="11"/>
      <c r="K49" s="11">
        <v>65000000</v>
      </c>
      <c r="L49" s="11"/>
      <c r="M49" s="11">
        <v>242971666939</v>
      </c>
      <c r="N49" s="11"/>
      <c r="O49" s="11">
        <v>201758352335</v>
      </c>
      <c r="P49" s="11"/>
      <c r="Q49" s="11">
        <v>41213314604</v>
      </c>
    </row>
    <row r="50" spans="1:17" ht="18.75" x14ac:dyDescent="0.45">
      <c r="A50" s="2" t="s">
        <v>202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v>0</v>
      </c>
      <c r="J50" s="11"/>
      <c r="K50" s="11">
        <v>4850000</v>
      </c>
      <c r="L50" s="11"/>
      <c r="M50" s="11">
        <v>232839315587</v>
      </c>
      <c r="N50" s="11"/>
      <c r="O50" s="11">
        <v>201413236908</v>
      </c>
      <c r="P50" s="11"/>
      <c r="Q50" s="11">
        <v>31426078679</v>
      </c>
    </row>
    <row r="51" spans="1:17" ht="18.75" x14ac:dyDescent="0.45">
      <c r="A51" s="2" t="s">
        <v>73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v>0</v>
      </c>
      <c r="J51" s="11"/>
      <c r="K51" s="11">
        <v>600</v>
      </c>
      <c r="L51" s="11"/>
      <c r="M51" s="11">
        <v>18307846</v>
      </c>
      <c r="N51" s="11"/>
      <c r="O51" s="11">
        <v>17885171</v>
      </c>
      <c r="P51" s="11"/>
      <c r="Q51" s="11">
        <v>422675</v>
      </c>
    </row>
    <row r="52" spans="1:17" ht="18.75" x14ac:dyDescent="0.45">
      <c r="A52" s="2" t="s">
        <v>203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v>0</v>
      </c>
      <c r="J52" s="11"/>
      <c r="K52" s="11">
        <v>1112640</v>
      </c>
      <c r="L52" s="11"/>
      <c r="M52" s="11">
        <v>16502504474</v>
      </c>
      <c r="N52" s="11"/>
      <c r="O52" s="11">
        <v>4567685940</v>
      </c>
      <c r="P52" s="11"/>
      <c r="Q52" s="11">
        <v>11934818534</v>
      </c>
    </row>
    <row r="53" spans="1:17" ht="18.75" x14ac:dyDescent="0.45">
      <c r="A53" s="2" t="s">
        <v>24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v>0</v>
      </c>
      <c r="J53" s="11"/>
      <c r="K53" s="11">
        <v>400000</v>
      </c>
      <c r="L53" s="11"/>
      <c r="M53" s="11">
        <v>9105655014</v>
      </c>
      <c r="N53" s="11"/>
      <c r="O53" s="11">
        <v>2522288138</v>
      </c>
      <c r="P53" s="11"/>
      <c r="Q53" s="11">
        <v>6583366876</v>
      </c>
    </row>
    <row r="54" spans="1:17" ht="18.75" x14ac:dyDescent="0.45">
      <c r="A54" s="2" t="s">
        <v>204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v>0</v>
      </c>
      <c r="J54" s="11"/>
      <c r="K54" s="11">
        <v>7824000</v>
      </c>
      <c r="L54" s="11"/>
      <c r="M54" s="11">
        <v>90583930931</v>
      </c>
      <c r="N54" s="11"/>
      <c r="O54" s="11">
        <v>78796570376</v>
      </c>
      <c r="P54" s="11"/>
      <c r="Q54" s="11">
        <v>11787360555</v>
      </c>
    </row>
    <row r="55" spans="1:17" ht="18.75" x14ac:dyDescent="0.45">
      <c r="A55" s="2" t="s">
        <v>205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v>0</v>
      </c>
      <c r="J55" s="11"/>
      <c r="K55" s="11">
        <v>2949049</v>
      </c>
      <c r="L55" s="11"/>
      <c r="M55" s="11">
        <v>30180661892</v>
      </c>
      <c r="N55" s="11"/>
      <c r="O55" s="11">
        <v>27700417257</v>
      </c>
      <c r="P55" s="11"/>
      <c r="Q55" s="11">
        <v>2480244635</v>
      </c>
    </row>
    <row r="56" spans="1:17" ht="18.75" x14ac:dyDescent="0.45">
      <c r="A56" s="2" t="s">
        <v>19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v>0</v>
      </c>
      <c r="J56" s="11"/>
      <c r="K56" s="11">
        <v>35743867</v>
      </c>
      <c r="L56" s="11"/>
      <c r="M56" s="11">
        <v>267428397150</v>
      </c>
      <c r="N56" s="11"/>
      <c r="O56" s="11">
        <v>182122992592</v>
      </c>
      <c r="P56" s="11"/>
      <c r="Q56" s="11">
        <v>85305404558</v>
      </c>
    </row>
    <row r="57" spans="1:17" ht="18.75" x14ac:dyDescent="0.45">
      <c r="A57" s="2" t="s">
        <v>27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v>0</v>
      </c>
      <c r="J57" s="11"/>
      <c r="K57" s="11">
        <v>1850000</v>
      </c>
      <c r="L57" s="11"/>
      <c r="M57" s="11">
        <v>158471598766</v>
      </c>
      <c r="N57" s="11"/>
      <c r="O57" s="11">
        <v>185488263384</v>
      </c>
      <c r="P57" s="11"/>
      <c r="Q57" s="11">
        <v>-27016664618</v>
      </c>
    </row>
    <row r="58" spans="1:17" ht="18.75" x14ac:dyDescent="0.45">
      <c r="A58" s="2" t="s">
        <v>161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v>0</v>
      </c>
      <c r="J58" s="11"/>
      <c r="K58" s="11">
        <v>200000</v>
      </c>
      <c r="L58" s="11"/>
      <c r="M58" s="11">
        <v>3159090900</v>
      </c>
      <c r="N58" s="11"/>
      <c r="O58" s="11">
        <v>4516638288</v>
      </c>
      <c r="P58" s="11"/>
      <c r="Q58" s="11">
        <v>-1357547388</v>
      </c>
    </row>
    <row r="59" spans="1:17" ht="18.75" x14ac:dyDescent="0.45">
      <c r="A59" s="2" t="s">
        <v>170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v>0</v>
      </c>
      <c r="J59" s="11"/>
      <c r="K59" s="11">
        <v>284734</v>
      </c>
      <c r="L59" s="11"/>
      <c r="M59" s="11">
        <v>7503528056</v>
      </c>
      <c r="N59" s="11"/>
      <c r="O59" s="11">
        <v>4976920055</v>
      </c>
      <c r="P59" s="11"/>
      <c r="Q59" s="11">
        <v>2526608001</v>
      </c>
    </row>
    <row r="60" spans="1:17" ht="18.75" x14ac:dyDescent="0.45">
      <c r="A60" s="2" t="s">
        <v>206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v>0</v>
      </c>
      <c r="J60" s="11"/>
      <c r="K60" s="11">
        <v>250000</v>
      </c>
      <c r="L60" s="11"/>
      <c r="M60" s="11">
        <v>8148724939</v>
      </c>
      <c r="N60" s="11"/>
      <c r="O60" s="11">
        <v>10974670731</v>
      </c>
      <c r="P60" s="11"/>
      <c r="Q60" s="11">
        <v>-2825945792</v>
      </c>
    </row>
    <row r="61" spans="1:17" ht="18.75" x14ac:dyDescent="0.45">
      <c r="A61" s="2" t="s">
        <v>31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v>0</v>
      </c>
      <c r="J61" s="11"/>
      <c r="K61" s="11">
        <v>10344102</v>
      </c>
      <c r="L61" s="11"/>
      <c r="M61" s="11">
        <v>75638003927</v>
      </c>
      <c r="N61" s="11"/>
      <c r="O61" s="11">
        <v>93552553406</v>
      </c>
      <c r="P61" s="11"/>
      <c r="Q61" s="11">
        <v>-17914549479</v>
      </c>
    </row>
    <row r="62" spans="1:17" ht="18.75" x14ac:dyDescent="0.45">
      <c r="A62" s="2" t="s">
        <v>43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v>0</v>
      </c>
      <c r="J62" s="11"/>
      <c r="K62" s="11">
        <v>4900001</v>
      </c>
      <c r="L62" s="11"/>
      <c r="M62" s="11">
        <v>91864138049</v>
      </c>
      <c r="N62" s="11"/>
      <c r="O62" s="11">
        <v>68417699395</v>
      </c>
      <c r="P62" s="11"/>
      <c r="Q62" s="11">
        <v>23446438654</v>
      </c>
    </row>
    <row r="63" spans="1:17" ht="18.75" x14ac:dyDescent="0.45">
      <c r="A63" s="2" t="s">
        <v>42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v>0</v>
      </c>
      <c r="J63" s="11"/>
      <c r="K63" s="11">
        <v>16315145</v>
      </c>
      <c r="L63" s="11"/>
      <c r="M63" s="11">
        <v>431504630716</v>
      </c>
      <c r="N63" s="11"/>
      <c r="O63" s="11">
        <v>279560579532</v>
      </c>
      <c r="P63" s="11"/>
      <c r="Q63" s="11">
        <v>151944051184</v>
      </c>
    </row>
    <row r="64" spans="1:17" ht="18.75" x14ac:dyDescent="0.45">
      <c r="A64" s="2" t="s">
        <v>151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v>0</v>
      </c>
      <c r="J64" s="11"/>
      <c r="K64" s="11">
        <v>153000</v>
      </c>
      <c r="L64" s="11"/>
      <c r="M64" s="11">
        <v>31842036391</v>
      </c>
      <c r="N64" s="11"/>
      <c r="O64" s="11">
        <v>27029493968</v>
      </c>
      <c r="P64" s="11"/>
      <c r="Q64" s="11">
        <v>4812542423</v>
      </c>
    </row>
    <row r="65" spans="1:17" ht="18.75" x14ac:dyDescent="0.45">
      <c r="A65" s="2" t="s">
        <v>18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v>0</v>
      </c>
      <c r="J65" s="11"/>
      <c r="K65" s="11">
        <v>21600000</v>
      </c>
      <c r="L65" s="11"/>
      <c r="M65" s="11">
        <v>274070291153</v>
      </c>
      <c r="N65" s="11"/>
      <c r="O65" s="11">
        <v>148991625091</v>
      </c>
      <c r="P65" s="11"/>
      <c r="Q65" s="11">
        <v>125078666062</v>
      </c>
    </row>
    <row r="66" spans="1:17" ht="18.75" x14ac:dyDescent="0.45">
      <c r="A66" s="2" t="s">
        <v>175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v>0</v>
      </c>
      <c r="J66" s="11"/>
      <c r="K66" s="11">
        <v>571764</v>
      </c>
      <c r="L66" s="11"/>
      <c r="M66" s="11">
        <v>18242807574</v>
      </c>
      <c r="N66" s="11"/>
      <c r="O66" s="11">
        <v>7743169788</v>
      </c>
      <c r="P66" s="11"/>
      <c r="Q66" s="11">
        <v>10499637786</v>
      </c>
    </row>
    <row r="67" spans="1:17" ht="18.75" x14ac:dyDescent="0.45">
      <c r="A67" s="2" t="s">
        <v>155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v>0</v>
      </c>
      <c r="J67" s="11"/>
      <c r="K67" s="11">
        <v>8474351</v>
      </c>
      <c r="L67" s="11"/>
      <c r="M67" s="11">
        <v>42900905421</v>
      </c>
      <c r="N67" s="11"/>
      <c r="O67" s="11">
        <v>50550824465</v>
      </c>
      <c r="P67" s="11"/>
      <c r="Q67" s="11">
        <v>-7649919044</v>
      </c>
    </row>
    <row r="68" spans="1:17" ht="18.75" x14ac:dyDescent="0.45">
      <c r="A68" s="2" t="s">
        <v>157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v>0</v>
      </c>
      <c r="J68" s="11"/>
      <c r="K68" s="11">
        <v>3000000</v>
      </c>
      <c r="L68" s="11"/>
      <c r="M68" s="11">
        <v>65814462946</v>
      </c>
      <c r="N68" s="11"/>
      <c r="O68" s="11">
        <v>32848002750</v>
      </c>
      <c r="P68" s="11"/>
      <c r="Q68" s="11">
        <v>32966460196</v>
      </c>
    </row>
    <row r="69" spans="1:17" ht="18.75" x14ac:dyDescent="0.45">
      <c r="A69" s="2" t="s">
        <v>159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v>0</v>
      </c>
      <c r="J69" s="11"/>
      <c r="K69" s="11">
        <v>4000000</v>
      </c>
      <c r="L69" s="11"/>
      <c r="M69" s="11">
        <v>60690683168</v>
      </c>
      <c r="N69" s="11"/>
      <c r="O69" s="11">
        <v>50124502200</v>
      </c>
      <c r="P69" s="11"/>
      <c r="Q69" s="11">
        <v>10566180968</v>
      </c>
    </row>
    <row r="70" spans="1:17" ht="18.75" x14ac:dyDescent="0.45">
      <c r="A70" s="2" t="s">
        <v>172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v>0</v>
      </c>
      <c r="J70" s="11"/>
      <c r="K70" s="11">
        <v>2000000</v>
      </c>
      <c r="L70" s="11"/>
      <c r="M70" s="11">
        <v>35388180000</v>
      </c>
      <c r="N70" s="11"/>
      <c r="O70" s="11">
        <v>26230710000</v>
      </c>
      <c r="P70" s="11"/>
      <c r="Q70" s="11">
        <v>9157470000</v>
      </c>
    </row>
    <row r="71" spans="1:17" ht="18.75" x14ac:dyDescent="0.45">
      <c r="A71" s="2" t="s">
        <v>207</v>
      </c>
      <c r="C71" s="11">
        <v>0</v>
      </c>
      <c r="D71" s="11"/>
      <c r="E71" s="11">
        <v>0</v>
      </c>
      <c r="F71" s="11"/>
      <c r="G71" s="11">
        <v>0</v>
      </c>
      <c r="H71" s="11"/>
      <c r="I71" s="11">
        <v>0</v>
      </c>
      <c r="J71" s="11"/>
      <c r="K71" s="11">
        <v>434160</v>
      </c>
      <c r="L71" s="11"/>
      <c r="M71" s="11">
        <v>11220563878</v>
      </c>
      <c r="N71" s="11"/>
      <c r="O71" s="11">
        <v>8039253016</v>
      </c>
      <c r="P71" s="11"/>
      <c r="Q71" s="11">
        <v>3181310862</v>
      </c>
    </row>
    <row r="72" spans="1:17" ht="18.75" x14ac:dyDescent="0.45">
      <c r="A72" s="2" t="s">
        <v>53</v>
      </c>
      <c r="C72" s="11">
        <v>0</v>
      </c>
      <c r="D72" s="11"/>
      <c r="E72" s="11">
        <v>0</v>
      </c>
      <c r="F72" s="11"/>
      <c r="G72" s="11">
        <v>0</v>
      </c>
      <c r="H72" s="11"/>
      <c r="I72" s="11">
        <v>0</v>
      </c>
      <c r="J72" s="11"/>
      <c r="K72" s="11">
        <v>5700000</v>
      </c>
      <c r="L72" s="11"/>
      <c r="M72" s="11">
        <v>283992324706</v>
      </c>
      <c r="N72" s="11"/>
      <c r="O72" s="11">
        <v>158718211021</v>
      </c>
      <c r="P72" s="11"/>
      <c r="Q72" s="11">
        <v>125274113685</v>
      </c>
    </row>
    <row r="73" spans="1:17" ht="18.75" x14ac:dyDescent="0.45">
      <c r="A73" s="2" t="s">
        <v>208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v>0</v>
      </c>
      <c r="J73" s="11"/>
      <c r="K73" s="11">
        <v>1260782</v>
      </c>
      <c r="L73" s="11"/>
      <c r="M73" s="11">
        <v>85061538289</v>
      </c>
      <c r="N73" s="11"/>
      <c r="O73" s="11">
        <v>22782330740</v>
      </c>
      <c r="P73" s="11"/>
      <c r="Q73" s="11">
        <v>62279207549</v>
      </c>
    </row>
    <row r="74" spans="1:17" ht="18.75" x14ac:dyDescent="0.45">
      <c r="A74" s="2" t="s">
        <v>209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v>0</v>
      </c>
      <c r="J74" s="11"/>
      <c r="K74" s="11">
        <v>400000</v>
      </c>
      <c r="L74" s="11"/>
      <c r="M74" s="11">
        <v>17865704380</v>
      </c>
      <c r="N74" s="11"/>
      <c r="O74" s="11">
        <v>8277776180</v>
      </c>
      <c r="P74" s="11"/>
      <c r="Q74" s="11">
        <v>9587928200</v>
      </c>
    </row>
    <row r="75" spans="1:17" ht="18.75" x14ac:dyDescent="0.45">
      <c r="A75" s="2" t="s">
        <v>210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v>0</v>
      </c>
      <c r="J75" s="11"/>
      <c r="K75" s="11">
        <v>2050000</v>
      </c>
      <c r="L75" s="11"/>
      <c r="M75" s="11">
        <v>66228582121</v>
      </c>
      <c r="N75" s="11"/>
      <c r="O75" s="11">
        <v>91461797711</v>
      </c>
      <c r="P75" s="11"/>
      <c r="Q75" s="11">
        <v>-25233215590</v>
      </c>
    </row>
    <row r="76" spans="1:17" ht="18.75" x14ac:dyDescent="0.45">
      <c r="A76" s="2" t="s">
        <v>163</v>
      </c>
      <c r="C76" s="11">
        <v>0</v>
      </c>
      <c r="D76" s="11"/>
      <c r="E76" s="11">
        <v>0</v>
      </c>
      <c r="F76" s="11"/>
      <c r="G76" s="11">
        <v>0</v>
      </c>
      <c r="H76" s="11"/>
      <c r="I76" s="11">
        <v>0</v>
      </c>
      <c r="J76" s="11"/>
      <c r="K76" s="11">
        <v>500000</v>
      </c>
      <c r="L76" s="11"/>
      <c r="M76" s="11">
        <v>7684006565</v>
      </c>
      <c r="N76" s="11"/>
      <c r="O76" s="11">
        <v>7635719937</v>
      </c>
      <c r="P76" s="11"/>
      <c r="Q76" s="11">
        <v>48286628</v>
      </c>
    </row>
    <row r="77" spans="1:17" ht="18.75" x14ac:dyDescent="0.45">
      <c r="A77" s="2" t="s">
        <v>169</v>
      </c>
      <c r="C77" s="11">
        <v>0</v>
      </c>
      <c r="D77" s="11"/>
      <c r="E77" s="11">
        <v>0</v>
      </c>
      <c r="F77" s="11"/>
      <c r="G77" s="11">
        <v>0</v>
      </c>
      <c r="H77" s="11"/>
      <c r="I77" s="11">
        <v>0</v>
      </c>
      <c r="J77" s="11"/>
      <c r="K77" s="11">
        <v>470000</v>
      </c>
      <c r="L77" s="11"/>
      <c r="M77" s="11">
        <v>70914619908</v>
      </c>
      <c r="N77" s="11"/>
      <c r="O77" s="11">
        <v>63416715775</v>
      </c>
      <c r="P77" s="11"/>
      <c r="Q77" s="11">
        <v>7497904133</v>
      </c>
    </row>
    <row r="78" spans="1:17" ht="18.75" x14ac:dyDescent="0.45">
      <c r="A78" s="2" t="s">
        <v>211</v>
      </c>
      <c r="C78" s="11">
        <v>0</v>
      </c>
      <c r="D78" s="11"/>
      <c r="E78" s="11">
        <v>0</v>
      </c>
      <c r="F78" s="11"/>
      <c r="G78" s="11">
        <v>0</v>
      </c>
      <c r="H78" s="11"/>
      <c r="I78" s="11">
        <v>0</v>
      </c>
      <c r="J78" s="11"/>
      <c r="K78" s="11">
        <v>1870000</v>
      </c>
      <c r="L78" s="11"/>
      <c r="M78" s="11">
        <v>60443894735</v>
      </c>
      <c r="N78" s="11"/>
      <c r="O78" s="11">
        <v>60318234714</v>
      </c>
      <c r="P78" s="11"/>
      <c r="Q78" s="11">
        <v>125660021</v>
      </c>
    </row>
    <row r="79" spans="1:17" ht="18.75" x14ac:dyDescent="0.45">
      <c r="A79" s="2" t="s">
        <v>212</v>
      </c>
      <c r="C79" s="11">
        <v>0</v>
      </c>
      <c r="D79" s="11"/>
      <c r="E79" s="11">
        <v>0</v>
      </c>
      <c r="F79" s="11"/>
      <c r="G79" s="11">
        <v>0</v>
      </c>
      <c r="H79" s="11"/>
      <c r="I79" s="11">
        <v>0</v>
      </c>
      <c r="J79" s="11"/>
      <c r="K79" s="11">
        <v>83223</v>
      </c>
      <c r="L79" s="11"/>
      <c r="M79" s="11">
        <v>3941649902</v>
      </c>
      <c r="N79" s="11"/>
      <c r="O79" s="11">
        <v>1749269893</v>
      </c>
      <c r="P79" s="11"/>
      <c r="Q79" s="11">
        <v>2192380009</v>
      </c>
    </row>
    <row r="80" spans="1:17" ht="18.75" x14ac:dyDescent="0.45">
      <c r="A80" s="2" t="s">
        <v>284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>
        <v>57501492</v>
      </c>
      <c r="N80" s="11"/>
      <c r="O80" s="11">
        <v>0</v>
      </c>
      <c r="P80" s="11"/>
      <c r="Q80" s="11">
        <v>57501492</v>
      </c>
    </row>
    <row r="81" spans="5:17" ht="18.75" thickBot="1" x14ac:dyDescent="0.45">
      <c r="E81" s="13">
        <f>SUM(E8:E79)</f>
        <v>710819258999</v>
      </c>
      <c r="G81" s="13">
        <f>SUM(G8:G79)</f>
        <v>655721889566</v>
      </c>
      <c r="I81" s="13">
        <f>SUM(I8:I79)</f>
        <v>55097369433</v>
      </c>
      <c r="M81" s="13">
        <f>SUM(M8:M80)</f>
        <v>6565680509383</v>
      </c>
      <c r="O81" s="13">
        <f>SUM(O8:O80)</f>
        <v>5162777664722</v>
      </c>
      <c r="Q81" s="13">
        <f>SUM(Q8:Q80)</f>
        <v>1402902844661</v>
      </c>
    </row>
    <row r="82" spans="5:17" ht="18.75" thickTop="1" x14ac:dyDescent="0.4"/>
    <row r="85" spans="5:17" x14ac:dyDescent="0.4">
      <c r="M85" s="18"/>
      <c r="Q85" s="11"/>
    </row>
    <row r="88" spans="5:17" x14ac:dyDescent="0.4">
      <c r="O88" s="11"/>
      <c r="Q88" s="20"/>
    </row>
    <row r="89" spans="5:17" x14ac:dyDescent="0.4">
      <c r="O89" s="11"/>
    </row>
    <row r="91" spans="5:17" x14ac:dyDescent="0.4">
      <c r="O91" s="11"/>
    </row>
    <row r="94" spans="5:17" x14ac:dyDescent="0.4">
      <c r="O94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rightToLeft="1" topLeftCell="C82" zoomScale="91" zoomScaleNormal="91" workbookViewId="0">
      <selection activeCell="S101" sqref="S101"/>
    </sheetView>
  </sheetViews>
  <sheetFormatPr defaultColWidth="9" defaultRowHeight="18" x14ac:dyDescent="0.4"/>
  <cols>
    <col min="1" max="1" width="31.42578125" style="1" bestFit="1" customWidth="1"/>
    <col min="2" max="2" width="1.28515625" style="1" customWidth="1"/>
    <col min="3" max="3" width="21.140625" style="1" bestFit="1" customWidth="1"/>
    <col min="4" max="4" width="1.140625" style="1" customWidth="1"/>
    <col min="5" max="5" width="22.42578125" style="1" bestFit="1" customWidth="1"/>
    <col min="6" max="6" width="0.7109375" style="1" customWidth="1"/>
    <col min="7" max="7" width="16.42578125" style="1" bestFit="1" customWidth="1"/>
    <col min="8" max="8" width="0.85546875" style="1" customWidth="1"/>
    <col min="9" max="9" width="14.85546875" style="1" bestFit="1" customWidth="1"/>
    <col min="10" max="10" width="0.85546875" style="1" customWidth="1"/>
    <col min="11" max="11" width="24.7109375" style="1" bestFit="1" customWidth="1"/>
    <col min="12" max="12" width="0.85546875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0.7109375" style="1" customWidth="1"/>
    <col min="17" max="17" width="16.42578125" style="1" bestFit="1" customWidth="1"/>
    <col min="18" max="18" width="1" style="1" customWidth="1"/>
    <col min="19" max="19" width="14.85546875" style="1" bestFit="1" customWidth="1"/>
    <col min="20" max="20" width="0.7109375" style="1" customWidth="1"/>
    <col min="21" max="21" width="24.7109375" style="3" bestFit="1" customWidth="1"/>
    <col min="22" max="22" width="13.85546875" style="1" bestFit="1" customWidth="1"/>
    <col min="23" max="16384" width="9" style="1"/>
  </cols>
  <sheetData>
    <row r="2" spans="1:22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2" ht="27.75" x14ac:dyDescent="0.4">
      <c r="A3" s="16" t="s">
        <v>126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2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2" ht="27.75" x14ac:dyDescent="0.4">
      <c r="A6" s="16" t="s">
        <v>3</v>
      </c>
      <c r="C6" s="16" t="s">
        <v>128</v>
      </c>
      <c r="D6" s="16" t="s">
        <v>128</v>
      </c>
      <c r="E6" s="16" t="s">
        <v>128</v>
      </c>
      <c r="F6" s="16" t="s">
        <v>128</v>
      </c>
      <c r="G6" s="16" t="s">
        <v>128</v>
      </c>
      <c r="H6" s="16" t="s">
        <v>128</v>
      </c>
      <c r="I6" s="16" t="s">
        <v>128</v>
      </c>
      <c r="J6" s="16" t="s">
        <v>128</v>
      </c>
      <c r="K6" s="16" t="s">
        <v>128</v>
      </c>
      <c r="M6" s="16" t="s">
        <v>129</v>
      </c>
      <c r="N6" s="16" t="s">
        <v>129</v>
      </c>
      <c r="O6" s="16" t="s">
        <v>129</v>
      </c>
      <c r="P6" s="16" t="s">
        <v>129</v>
      </c>
      <c r="Q6" s="16" t="s">
        <v>129</v>
      </c>
      <c r="R6" s="16" t="s">
        <v>129</v>
      </c>
      <c r="S6" s="16" t="s">
        <v>129</v>
      </c>
      <c r="T6" s="16" t="s">
        <v>129</v>
      </c>
      <c r="U6" s="16" t="s">
        <v>129</v>
      </c>
    </row>
    <row r="7" spans="1:22" ht="54.75" customHeight="1" x14ac:dyDescent="0.4">
      <c r="A7" s="16" t="s">
        <v>3</v>
      </c>
      <c r="C7" s="16" t="s">
        <v>213</v>
      </c>
      <c r="E7" s="16" t="s">
        <v>214</v>
      </c>
      <c r="G7" s="16" t="s">
        <v>215</v>
      </c>
      <c r="I7" s="16" t="s">
        <v>100</v>
      </c>
      <c r="K7" s="17" t="s">
        <v>283</v>
      </c>
      <c r="M7" s="16" t="s">
        <v>213</v>
      </c>
      <c r="O7" s="16" t="s">
        <v>214</v>
      </c>
      <c r="Q7" s="16" t="s">
        <v>215</v>
      </c>
      <c r="S7" s="16" t="s">
        <v>100</v>
      </c>
      <c r="U7" s="17" t="s">
        <v>283</v>
      </c>
    </row>
    <row r="8" spans="1:22" ht="18.75" x14ac:dyDescent="0.45">
      <c r="A8" s="2" t="s">
        <v>46</v>
      </c>
      <c r="C8" s="8">
        <v>0</v>
      </c>
      <c r="D8" s="5"/>
      <c r="E8" s="11">
        <v>-39758892770</v>
      </c>
      <c r="F8" s="11"/>
      <c r="G8" s="11">
        <v>-13073678950</v>
      </c>
      <c r="H8" s="11"/>
      <c r="I8" s="11">
        <v>-52832571720</v>
      </c>
      <c r="J8" s="5"/>
      <c r="K8" s="5" t="s">
        <v>217</v>
      </c>
      <c r="L8" s="5"/>
      <c r="M8" s="11">
        <v>0</v>
      </c>
      <c r="N8" s="11"/>
      <c r="O8" s="11">
        <v>-87878084471</v>
      </c>
      <c r="P8" s="11"/>
      <c r="Q8" s="11">
        <v>-10590079900</v>
      </c>
      <c r="R8" s="11"/>
      <c r="S8" s="11">
        <v>-98468164371</v>
      </c>
      <c r="U8" s="10">
        <v>-0.15079999999999999</v>
      </c>
      <c r="V8" s="14"/>
    </row>
    <row r="9" spans="1:22" ht="18.75" x14ac:dyDescent="0.45">
      <c r="A9" s="2" t="s">
        <v>64</v>
      </c>
      <c r="C9" s="8">
        <v>0</v>
      </c>
      <c r="D9" s="5"/>
      <c r="E9" s="11">
        <v>-22116957723</v>
      </c>
      <c r="F9" s="11"/>
      <c r="G9" s="11">
        <v>4549609221</v>
      </c>
      <c r="H9" s="11"/>
      <c r="I9" s="11">
        <v>-17567348502</v>
      </c>
      <c r="J9" s="5"/>
      <c r="K9" s="5" t="s">
        <v>218</v>
      </c>
      <c r="L9" s="5"/>
      <c r="M9" s="11">
        <v>3240000000</v>
      </c>
      <c r="N9" s="11"/>
      <c r="O9" s="11">
        <v>18608990054</v>
      </c>
      <c r="P9" s="11"/>
      <c r="Q9" s="11">
        <v>4549609221</v>
      </c>
      <c r="R9" s="11"/>
      <c r="S9" s="11">
        <v>26398599275</v>
      </c>
      <c r="U9" s="10">
        <v>4.0399999999999998E-2</v>
      </c>
    </row>
    <row r="10" spans="1:22" ht="18.75" x14ac:dyDescent="0.45">
      <c r="A10" s="2" t="s">
        <v>20</v>
      </c>
      <c r="C10" s="8">
        <v>0</v>
      </c>
      <c r="D10" s="5"/>
      <c r="E10" s="11">
        <v>-61196798075</v>
      </c>
      <c r="F10" s="11"/>
      <c r="G10" s="11">
        <v>30260379402</v>
      </c>
      <c r="H10" s="11"/>
      <c r="I10" s="11">
        <v>-30936418673</v>
      </c>
      <c r="J10" s="5"/>
      <c r="K10" s="5" t="s">
        <v>29</v>
      </c>
      <c r="L10" s="5"/>
      <c r="M10" s="11">
        <v>0</v>
      </c>
      <c r="N10" s="11"/>
      <c r="O10" s="11">
        <v>76412241989</v>
      </c>
      <c r="P10" s="11"/>
      <c r="Q10" s="11">
        <v>85249881929</v>
      </c>
      <c r="R10" s="11"/>
      <c r="S10" s="11">
        <v>161662123918</v>
      </c>
      <c r="U10" s="10">
        <v>0.24759999999999999</v>
      </c>
    </row>
    <row r="11" spans="1:22" ht="18.75" x14ac:dyDescent="0.45">
      <c r="A11" s="2" t="s">
        <v>50</v>
      </c>
      <c r="C11" s="8">
        <v>0</v>
      </c>
      <c r="D11" s="5"/>
      <c r="E11" s="11">
        <v>-68770087132</v>
      </c>
      <c r="F11" s="11"/>
      <c r="G11" s="11">
        <v>6803418602</v>
      </c>
      <c r="H11" s="11"/>
      <c r="I11" s="11">
        <v>-61966668530</v>
      </c>
      <c r="J11" s="5"/>
      <c r="K11" s="5" t="s">
        <v>219</v>
      </c>
      <c r="L11" s="5"/>
      <c r="M11" s="11">
        <v>3853481952</v>
      </c>
      <c r="N11" s="11"/>
      <c r="O11" s="11">
        <v>-25472101893</v>
      </c>
      <c r="P11" s="11"/>
      <c r="Q11" s="11">
        <v>9412094422</v>
      </c>
      <c r="R11" s="11"/>
      <c r="S11" s="11">
        <v>-12206525519</v>
      </c>
      <c r="U11" s="10">
        <v>-1.8700000000000001E-2</v>
      </c>
    </row>
    <row r="12" spans="1:22" ht="18.75" x14ac:dyDescent="0.45">
      <c r="A12" s="2" t="s">
        <v>15</v>
      </c>
      <c r="C12" s="8">
        <v>0</v>
      </c>
      <c r="D12" s="5"/>
      <c r="E12" s="11">
        <v>880206706</v>
      </c>
      <c r="F12" s="11"/>
      <c r="G12" s="11">
        <v>3817098101</v>
      </c>
      <c r="H12" s="11"/>
      <c r="I12" s="11">
        <v>4697304807</v>
      </c>
      <c r="J12" s="5"/>
      <c r="K12" s="5" t="s">
        <v>220</v>
      </c>
      <c r="L12" s="5"/>
      <c r="M12" s="11">
        <v>0</v>
      </c>
      <c r="N12" s="11"/>
      <c r="O12" s="11">
        <v>0</v>
      </c>
      <c r="P12" s="11"/>
      <c r="Q12" s="11">
        <v>3817098101</v>
      </c>
      <c r="R12" s="11"/>
      <c r="S12" s="11">
        <v>3817098101</v>
      </c>
      <c r="U12" s="10">
        <v>5.7999999999999996E-3</v>
      </c>
    </row>
    <row r="13" spans="1:22" ht="18.75" x14ac:dyDescent="0.45">
      <c r="A13" s="2" t="s">
        <v>25</v>
      </c>
      <c r="C13" s="8">
        <v>0</v>
      </c>
      <c r="D13" s="5"/>
      <c r="E13" s="11">
        <v>-16043249155</v>
      </c>
      <c r="F13" s="11"/>
      <c r="G13" s="11">
        <v>7599044318</v>
      </c>
      <c r="H13" s="11"/>
      <c r="I13" s="11">
        <v>-8444204837</v>
      </c>
      <c r="J13" s="5"/>
      <c r="K13" s="5" t="s">
        <v>222</v>
      </c>
      <c r="L13" s="5"/>
      <c r="M13" s="11">
        <v>0</v>
      </c>
      <c r="N13" s="11"/>
      <c r="O13" s="11">
        <v>0</v>
      </c>
      <c r="P13" s="11"/>
      <c r="Q13" s="11">
        <v>7599044318</v>
      </c>
      <c r="R13" s="11"/>
      <c r="S13" s="11">
        <v>7599044318</v>
      </c>
      <c r="U13" s="10">
        <v>1.1599999999999999E-2</v>
      </c>
    </row>
    <row r="14" spans="1:22" ht="18.75" x14ac:dyDescent="0.45">
      <c r="A14" s="2" t="s">
        <v>39</v>
      </c>
      <c r="C14" s="8">
        <v>0</v>
      </c>
      <c r="D14" s="5"/>
      <c r="E14" s="11">
        <v>3915484828</v>
      </c>
      <c r="F14" s="11"/>
      <c r="G14" s="11">
        <v>-6146045590</v>
      </c>
      <c r="H14" s="11"/>
      <c r="I14" s="11">
        <v>-2230560762</v>
      </c>
      <c r="J14" s="5"/>
      <c r="K14" s="5" t="s">
        <v>224</v>
      </c>
      <c r="L14" s="5"/>
      <c r="M14" s="11">
        <v>6741000000</v>
      </c>
      <c r="N14" s="11"/>
      <c r="O14" s="11">
        <v>0</v>
      </c>
      <c r="P14" s="11"/>
      <c r="Q14" s="11">
        <v>42147602101</v>
      </c>
      <c r="R14" s="11"/>
      <c r="S14" s="11">
        <v>48888602101</v>
      </c>
      <c r="U14" s="10">
        <v>7.4899999999999994E-2</v>
      </c>
    </row>
    <row r="15" spans="1:22" ht="18.75" x14ac:dyDescent="0.45">
      <c r="A15" s="2" t="s">
        <v>23</v>
      </c>
      <c r="C15" s="8">
        <v>0</v>
      </c>
      <c r="D15" s="5"/>
      <c r="E15" s="11">
        <v>-3430319843</v>
      </c>
      <c r="F15" s="11"/>
      <c r="G15" s="11">
        <v>-5223620583</v>
      </c>
      <c r="H15" s="11"/>
      <c r="I15" s="11">
        <v>-8653940426</v>
      </c>
      <c r="J15" s="5"/>
      <c r="K15" s="5" t="s">
        <v>225</v>
      </c>
      <c r="L15" s="5"/>
      <c r="M15" s="11">
        <v>0</v>
      </c>
      <c r="N15" s="11"/>
      <c r="O15" s="11">
        <v>0</v>
      </c>
      <c r="P15" s="11"/>
      <c r="Q15" s="11">
        <v>-5223620583</v>
      </c>
      <c r="R15" s="11"/>
      <c r="S15" s="11">
        <v>-5223620583</v>
      </c>
      <c r="U15" s="10">
        <v>-8.0000000000000002E-3</v>
      </c>
    </row>
    <row r="16" spans="1:22" ht="18.75" x14ac:dyDescent="0.45">
      <c r="A16" s="2" t="s">
        <v>47</v>
      </c>
      <c r="C16" s="8">
        <v>0</v>
      </c>
      <c r="D16" s="5"/>
      <c r="E16" s="11">
        <v>16709460176</v>
      </c>
      <c r="F16" s="11"/>
      <c r="G16" s="11">
        <v>-16702306634</v>
      </c>
      <c r="H16" s="11"/>
      <c r="I16" s="11">
        <v>7153542</v>
      </c>
      <c r="J16" s="5"/>
      <c r="K16" s="5" t="s">
        <v>16</v>
      </c>
      <c r="L16" s="5"/>
      <c r="M16" s="11">
        <v>0</v>
      </c>
      <c r="N16" s="11"/>
      <c r="O16" s="11">
        <v>0</v>
      </c>
      <c r="P16" s="11"/>
      <c r="Q16" s="11">
        <v>41298138786</v>
      </c>
      <c r="R16" s="11"/>
      <c r="S16" s="11">
        <v>41298138786</v>
      </c>
      <c r="U16" s="10">
        <v>6.3299999999999995E-2</v>
      </c>
    </row>
    <row r="17" spans="1:21" ht="18.75" x14ac:dyDescent="0.45">
      <c r="A17" s="2" t="s">
        <v>30</v>
      </c>
      <c r="C17" s="8">
        <v>0</v>
      </c>
      <c r="D17" s="5"/>
      <c r="E17" s="11">
        <v>-97740130785</v>
      </c>
      <c r="F17" s="11"/>
      <c r="G17" s="11">
        <v>56820898472</v>
      </c>
      <c r="H17" s="11"/>
      <c r="I17" s="11">
        <v>-40919232313</v>
      </c>
      <c r="J17" s="5"/>
      <c r="K17" s="5" t="s">
        <v>226</v>
      </c>
      <c r="L17" s="5"/>
      <c r="M17" s="11">
        <v>12316670200</v>
      </c>
      <c r="N17" s="11"/>
      <c r="O17" s="11">
        <v>52082564594</v>
      </c>
      <c r="P17" s="11"/>
      <c r="Q17" s="11">
        <v>86659990937</v>
      </c>
      <c r="R17" s="11"/>
      <c r="S17" s="11">
        <v>151059225731</v>
      </c>
      <c r="U17" s="10">
        <v>0.23139999999999999</v>
      </c>
    </row>
    <row r="18" spans="1:21" ht="18.75" x14ac:dyDescent="0.45">
      <c r="A18" s="2" t="s">
        <v>65</v>
      </c>
      <c r="C18" s="8">
        <v>0</v>
      </c>
      <c r="D18" s="5"/>
      <c r="E18" s="11">
        <v>-1595613042</v>
      </c>
      <c r="F18" s="11"/>
      <c r="G18" s="11">
        <v>-2098276683</v>
      </c>
      <c r="H18" s="11"/>
      <c r="I18" s="11">
        <v>-3693889725</v>
      </c>
      <c r="J18" s="5"/>
      <c r="K18" s="5" t="s">
        <v>227</v>
      </c>
      <c r="L18" s="5"/>
      <c r="M18" s="11">
        <v>700000000</v>
      </c>
      <c r="N18" s="11"/>
      <c r="O18" s="11">
        <v>0</v>
      </c>
      <c r="P18" s="11"/>
      <c r="Q18" s="11">
        <v>-393338775</v>
      </c>
      <c r="R18" s="11"/>
      <c r="S18" s="11">
        <v>306661225</v>
      </c>
      <c r="U18" s="10">
        <v>5.0000000000000001E-4</v>
      </c>
    </row>
    <row r="19" spans="1:21" ht="18.75" x14ac:dyDescent="0.45">
      <c r="A19" s="2" t="s">
        <v>56</v>
      </c>
      <c r="C19" s="8">
        <v>0</v>
      </c>
      <c r="D19" s="5"/>
      <c r="E19" s="11">
        <v>1019459144</v>
      </c>
      <c r="F19" s="11"/>
      <c r="G19" s="11">
        <v>-2364737252</v>
      </c>
      <c r="H19" s="11"/>
      <c r="I19" s="11">
        <v>-1345278108</v>
      </c>
      <c r="J19" s="5"/>
      <c r="K19" s="5" t="s">
        <v>33</v>
      </c>
      <c r="L19" s="5"/>
      <c r="M19" s="11">
        <v>0</v>
      </c>
      <c r="N19" s="11"/>
      <c r="O19" s="11">
        <v>0</v>
      </c>
      <c r="P19" s="11"/>
      <c r="Q19" s="11">
        <v>2312014619</v>
      </c>
      <c r="R19" s="11"/>
      <c r="S19" s="11">
        <v>2312014619</v>
      </c>
      <c r="U19" s="10">
        <v>3.5000000000000001E-3</v>
      </c>
    </row>
    <row r="20" spans="1:21" ht="18.75" x14ac:dyDescent="0.45">
      <c r="A20" s="2" t="s">
        <v>63</v>
      </c>
      <c r="C20" s="8">
        <v>0</v>
      </c>
      <c r="D20" s="5"/>
      <c r="E20" s="11">
        <v>10023671512</v>
      </c>
      <c r="F20" s="11"/>
      <c r="G20" s="11">
        <v>-9144412991</v>
      </c>
      <c r="H20" s="11"/>
      <c r="I20" s="11">
        <v>879258521</v>
      </c>
      <c r="J20" s="5"/>
      <c r="K20" s="5" t="s">
        <v>228</v>
      </c>
      <c r="L20" s="5"/>
      <c r="M20" s="11">
        <v>0</v>
      </c>
      <c r="N20" s="11"/>
      <c r="O20" s="11">
        <v>0</v>
      </c>
      <c r="P20" s="11"/>
      <c r="Q20" s="11">
        <v>-9144412991</v>
      </c>
      <c r="R20" s="11"/>
      <c r="S20" s="11">
        <v>-9144412991</v>
      </c>
      <c r="U20" s="10">
        <v>-1.4E-2</v>
      </c>
    </row>
    <row r="21" spans="1:21" ht="18.75" x14ac:dyDescent="0.45">
      <c r="A21" s="2" t="s">
        <v>36</v>
      </c>
      <c r="C21" s="8">
        <v>0</v>
      </c>
      <c r="D21" s="5"/>
      <c r="E21" s="11">
        <v>21532641645</v>
      </c>
      <c r="F21" s="11"/>
      <c r="G21" s="11">
        <v>0</v>
      </c>
      <c r="H21" s="11"/>
      <c r="I21" s="11">
        <v>21532641645</v>
      </c>
      <c r="J21" s="5"/>
      <c r="K21" s="5" t="s">
        <v>229</v>
      </c>
      <c r="L21" s="5"/>
      <c r="M21" s="11">
        <v>0</v>
      </c>
      <c r="N21" s="11"/>
      <c r="O21" s="11">
        <v>0</v>
      </c>
      <c r="P21" s="11"/>
      <c r="Q21" s="11">
        <v>0</v>
      </c>
      <c r="R21" s="11"/>
      <c r="S21" s="11">
        <v>0</v>
      </c>
      <c r="U21" s="10">
        <v>0</v>
      </c>
    </row>
    <row r="22" spans="1:21" ht="18.75" x14ac:dyDescent="0.45">
      <c r="A22" s="2" t="s">
        <v>188</v>
      </c>
      <c r="C22" s="8">
        <v>0</v>
      </c>
      <c r="D22" s="5"/>
      <c r="E22" s="11">
        <v>0</v>
      </c>
      <c r="F22" s="11"/>
      <c r="G22" s="11">
        <v>0</v>
      </c>
      <c r="H22" s="11"/>
      <c r="I22" s="11">
        <v>0</v>
      </c>
      <c r="J22" s="5"/>
      <c r="K22" s="5" t="s">
        <v>16</v>
      </c>
      <c r="L22" s="5"/>
      <c r="M22" s="11">
        <v>0</v>
      </c>
      <c r="N22" s="11"/>
      <c r="O22" s="11">
        <v>0</v>
      </c>
      <c r="P22" s="11"/>
      <c r="Q22" s="11">
        <v>-32699735435</v>
      </c>
      <c r="R22" s="11"/>
      <c r="S22" s="11">
        <v>-32699735435</v>
      </c>
      <c r="U22" s="10">
        <v>-5.0099999999999999E-2</v>
      </c>
    </row>
    <row r="23" spans="1:21" ht="18.75" x14ac:dyDescent="0.45">
      <c r="A23" s="2" t="s">
        <v>181</v>
      </c>
      <c r="C23" s="8">
        <v>0</v>
      </c>
      <c r="D23" s="5"/>
      <c r="E23" s="11">
        <v>0</v>
      </c>
      <c r="F23" s="11"/>
      <c r="G23" s="11">
        <v>0</v>
      </c>
      <c r="H23" s="11"/>
      <c r="I23" s="11">
        <v>0</v>
      </c>
      <c r="J23" s="5"/>
      <c r="K23" s="5" t="s">
        <v>16</v>
      </c>
      <c r="L23" s="5"/>
      <c r="M23" s="11">
        <v>7210644980</v>
      </c>
      <c r="N23" s="11"/>
      <c r="O23" s="11">
        <v>0</v>
      </c>
      <c r="P23" s="11"/>
      <c r="Q23" s="11">
        <v>99399752212</v>
      </c>
      <c r="R23" s="11"/>
      <c r="S23" s="11">
        <v>106610397192</v>
      </c>
      <c r="U23" s="10">
        <v>0.1633</v>
      </c>
    </row>
    <row r="24" spans="1:21" ht="18.75" x14ac:dyDescent="0.45">
      <c r="A24" s="2" t="s">
        <v>52</v>
      </c>
      <c r="C24" s="8">
        <v>0</v>
      </c>
      <c r="D24" s="5"/>
      <c r="E24" s="11">
        <v>-91609124527</v>
      </c>
      <c r="F24" s="11"/>
      <c r="G24" s="11">
        <v>0</v>
      </c>
      <c r="H24" s="11"/>
      <c r="I24" s="11">
        <v>-91609124527</v>
      </c>
      <c r="J24" s="5"/>
      <c r="K24" s="5" t="s">
        <v>230</v>
      </c>
      <c r="L24" s="5"/>
      <c r="M24" s="11">
        <v>3375000000</v>
      </c>
      <c r="N24" s="11"/>
      <c r="O24" s="11">
        <v>-60546216386</v>
      </c>
      <c r="P24" s="11"/>
      <c r="Q24" s="11">
        <v>19589156402</v>
      </c>
      <c r="R24" s="11"/>
      <c r="S24" s="11">
        <v>-37582059984</v>
      </c>
      <c r="U24" s="10">
        <v>-5.7599999999999998E-2</v>
      </c>
    </row>
    <row r="25" spans="1:21" ht="18.75" x14ac:dyDescent="0.45">
      <c r="A25" s="2" t="s">
        <v>189</v>
      </c>
      <c r="C25" s="8">
        <v>0</v>
      </c>
      <c r="D25" s="5"/>
      <c r="E25" s="11">
        <v>0</v>
      </c>
      <c r="F25" s="11"/>
      <c r="G25" s="11">
        <v>0</v>
      </c>
      <c r="H25" s="11"/>
      <c r="I25" s="11">
        <v>0</v>
      </c>
      <c r="J25" s="5"/>
      <c r="K25" s="5" t="s">
        <v>16</v>
      </c>
      <c r="L25" s="5"/>
      <c r="M25" s="11">
        <v>0</v>
      </c>
      <c r="N25" s="11"/>
      <c r="O25" s="11">
        <v>0</v>
      </c>
      <c r="P25" s="11"/>
      <c r="Q25" s="11">
        <v>-11888951959</v>
      </c>
      <c r="R25" s="11"/>
      <c r="S25" s="11">
        <v>-11888951959</v>
      </c>
      <c r="U25" s="10">
        <v>-1.8200000000000001E-2</v>
      </c>
    </row>
    <row r="26" spans="1:21" ht="18.75" x14ac:dyDescent="0.45">
      <c r="A26" s="2" t="s">
        <v>26</v>
      </c>
      <c r="C26" s="8">
        <v>0</v>
      </c>
      <c r="D26" s="5"/>
      <c r="E26" s="11">
        <v>-23995869975</v>
      </c>
      <c r="F26" s="11"/>
      <c r="G26" s="11">
        <v>0</v>
      </c>
      <c r="H26" s="11"/>
      <c r="I26" s="11">
        <v>-23995869975</v>
      </c>
      <c r="J26" s="5"/>
      <c r="K26" s="5" t="s">
        <v>231</v>
      </c>
      <c r="L26" s="5"/>
      <c r="M26" s="11">
        <v>0</v>
      </c>
      <c r="N26" s="11"/>
      <c r="O26" s="11">
        <v>-28914165538</v>
      </c>
      <c r="P26" s="11"/>
      <c r="Q26" s="11">
        <v>13461720187</v>
      </c>
      <c r="R26" s="11"/>
      <c r="S26" s="11">
        <v>-15452445351</v>
      </c>
      <c r="U26" s="10">
        <v>-2.3699999999999999E-2</v>
      </c>
    </row>
    <row r="27" spans="1:21" ht="18.75" x14ac:dyDescent="0.45">
      <c r="A27" s="2" t="s">
        <v>66</v>
      </c>
      <c r="C27" s="8">
        <v>0</v>
      </c>
      <c r="D27" s="5"/>
      <c r="E27" s="11">
        <v>-116942592533</v>
      </c>
      <c r="F27" s="11"/>
      <c r="G27" s="11">
        <v>0</v>
      </c>
      <c r="H27" s="11"/>
      <c r="I27" s="11">
        <v>-116942592533</v>
      </c>
      <c r="J27" s="5"/>
      <c r="K27" s="5" t="s">
        <v>232</v>
      </c>
      <c r="L27" s="5"/>
      <c r="M27" s="11">
        <v>0</v>
      </c>
      <c r="N27" s="11"/>
      <c r="O27" s="11">
        <v>-140221048714</v>
      </c>
      <c r="P27" s="11"/>
      <c r="Q27" s="11">
        <v>46573586606</v>
      </c>
      <c r="R27" s="11"/>
      <c r="S27" s="11">
        <v>-93647462108</v>
      </c>
      <c r="U27" s="10">
        <v>-0.1434</v>
      </c>
    </row>
    <row r="28" spans="1:21" ht="18.75" x14ac:dyDescent="0.45">
      <c r="A28" s="2" t="s">
        <v>190</v>
      </c>
      <c r="C28" s="8">
        <v>0</v>
      </c>
      <c r="D28" s="5"/>
      <c r="E28" s="11">
        <v>0</v>
      </c>
      <c r="F28" s="11"/>
      <c r="G28" s="11">
        <v>0</v>
      </c>
      <c r="H28" s="11"/>
      <c r="I28" s="11">
        <v>0</v>
      </c>
      <c r="J28" s="5"/>
      <c r="K28" s="5" t="s">
        <v>16</v>
      </c>
      <c r="L28" s="5"/>
      <c r="M28" s="11">
        <v>0</v>
      </c>
      <c r="N28" s="11"/>
      <c r="O28" s="11">
        <v>0</v>
      </c>
      <c r="P28" s="11"/>
      <c r="Q28" s="11">
        <v>-3906672707</v>
      </c>
      <c r="R28" s="11"/>
      <c r="S28" s="11">
        <v>-3906672707</v>
      </c>
      <c r="U28" s="10">
        <v>-6.0000000000000001E-3</v>
      </c>
    </row>
    <row r="29" spans="1:21" ht="18.75" x14ac:dyDescent="0.45">
      <c r="A29" s="2" t="s">
        <v>191</v>
      </c>
      <c r="C29" s="8">
        <v>0</v>
      </c>
      <c r="D29" s="5"/>
      <c r="E29" s="11">
        <v>0</v>
      </c>
      <c r="F29" s="11"/>
      <c r="G29" s="11">
        <v>0</v>
      </c>
      <c r="H29" s="11"/>
      <c r="I29" s="11">
        <v>0</v>
      </c>
      <c r="J29" s="5"/>
      <c r="K29" s="5" t="s">
        <v>16</v>
      </c>
      <c r="L29" s="5"/>
      <c r="M29" s="11">
        <v>0</v>
      </c>
      <c r="N29" s="11"/>
      <c r="O29" s="11">
        <v>0</v>
      </c>
      <c r="P29" s="11"/>
      <c r="Q29" s="11">
        <v>20801936522</v>
      </c>
      <c r="R29" s="11"/>
      <c r="S29" s="11">
        <v>20801936522</v>
      </c>
      <c r="U29" s="10">
        <v>3.1899999999999998E-2</v>
      </c>
    </row>
    <row r="30" spans="1:21" ht="18.75" x14ac:dyDescent="0.45">
      <c r="A30" s="2" t="s">
        <v>192</v>
      </c>
      <c r="C30" s="8">
        <v>0</v>
      </c>
      <c r="D30" s="5"/>
      <c r="E30" s="11">
        <v>0</v>
      </c>
      <c r="F30" s="11"/>
      <c r="G30" s="11">
        <v>0</v>
      </c>
      <c r="H30" s="11"/>
      <c r="I30" s="11">
        <v>0</v>
      </c>
      <c r="J30" s="5"/>
      <c r="K30" s="5" t="s">
        <v>16</v>
      </c>
      <c r="L30" s="5"/>
      <c r="M30" s="11">
        <v>0</v>
      </c>
      <c r="N30" s="11"/>
      <c r="O30" s="11">
        <v>0</v>
      </c>
      <c r="P30" s="11"/>
      <c r="Q30" s="11">
        <v>2253901934</v>
      </c>
      <c r="R30" s="11"/>
      <c r="S30" s="11">
        <v>2253901934</v>
      </c>
      <c r="U30" s="10">
        <v>3.5000000000000001E-3</v>
      </c>
    </row>
    <row r="31" spans="1:21" ht="18.75" x14ac:dyDescent="0.45">
      <c r="A31" s="2" t="s">
        <v>193</v>
      </c>
      <c r="C31" s="8">
        <v>0</v>
      </c>
      <c r="D31" s="5"/>
      <c r="E31" s="11">
        <v>0</v>
      </c>
      <c r="F31" s="11"/>
      <c r="G31" s="11">
        <v>0</v>
      </c>
      <c r="H31" s="11"/>
      <c r="I31" s="11">
        <v>0</v>
      </c>
      <c r="J31" s="5"/>
      <c r="K31" s="5" t="s">
        <v>16</v>
      </c>
      <c r="L31" s="5"/>
      <c r="M31" s="11">
        <v>0</v>
      </c>
      <c r="N31" s="11"/>
      <c r="O31" s="11">
        <v>0</v>
      </c>
      <c r="P31" s="11"/>
      <c r="Q31" s="11">
        <v>17058316997</v>
      </c>
      <c r="R31" s="11"/>
      <c r="S31" s="11">
        <v>17058316997</v>
      </c>
      <c r="U31" s="10">
        <v>2.6100000000000002E-2</v>
      </c>
    </row>
    <row r="32" spans="1:21" ht="18.75" x14ac:dyDescent="0.45">
      <c r="A32" s="2" t="s">
        <v>194</v>
      </c>
      <c r="C32" s="8">
        <v>0</v>
      </c>
      <c r="D32" s="5"/>
      <c r="E32" s="11">
        <v>0</v>
      </c>
      <c r="F32" s="11"/>
      <c r="G32" s="11">
        <v>0</v>
      </c>
      <c r="H32" s="11"/>
      <c r="I32" s="11">
        <v>0</v>
      </c>
      <c r="J32" s="5"/>
      <c r="K32" s="5" t="s">
        <v>16</v>
      </c>
      <c r="L32" s="5"/>
      <c r="M32" s="11">
        <v>0</v>
      </c>
      <c r="N32" s="11"/>
      <c r="O32" s="11">
        <v>0</v>
      </c>
      <c r="P32" s="11"/>
      <c r="Q32" s="11">
        <v>-20623</v>
      </c>
      <c r="R32" s="11"/>
      <c r="S32" s="11">
        <v>-20623</v>
      </c>
      <c r="U32" s="10">
        <v>0</v>
      </c>
    </row>
    <row r="33" spans="1:21" ht="18.75" x14ac:dyDescent="0.45">
      <c r="A33" s="2" t="s">
        <v>35</v>
      </c>
      <c r="C33" s="8">
        <v>0</v>
      </c>
      <c r="D33" s="5"/>
      <c r="E33" s="11">
        <v>-544284820</v>
      </c>
      <c r="F33" s="11"/>
      <c r="G33" s="11">
        <v>0</v>
      </c>
      <c r="H33" s="11"/>
      <c r="I33" s="11">
        <v>-544284820</v>
      </c>
      <c r="J33" s="5"/>
      <c r="K33" s="5" t="s">
        <v>38</v>
      </c>
      <c r="L33" s="5"/>
      <c r="M33" s="11">
        <v>40808049</v>
      </c>
      <c r="N33" s="11"/>
      <c r="O33" s="11">
        <v>-116956685</v>
      </c>
      <c r="P33" s="11"/>
      <c r="Q33" s="11">
        <v>470767095</v>
      </c>
      <c r="R33" s="11"/>
      <c r="S33" s="11">
        <v>394618459</v>
      </c>
      <c r="U33" s="10">
        <v>5.9999999999999995E-4</v>
      </c>
    </row>
    <row r="34" spans="1:21" ht="18.75" x14ac:dyDescent="0.45">
      <c r="A34" s="2" t="s">
        <v>48</v>
      </c>
      <c r="C34" s="8">
        <v>0</v>
      </c>
      <c r="D34" s="5"/>
      <c r="E34" s="11">
        <v>-3444383250</v>
      </c>
      <c r="F34" s="11"/>
      <c r="G34" s="11">
        <v>0</v>
      </c>
      <c r="H34" s="11"/>
      <c r="I34" s="11">
        <v>-3444383250</v>
      </c>
      <c r="J34" s="5"/>
      <c r="K34" s="5" t="s">
        <v>233</v>
      </c>
      <c r="L34" s="5"/>
      <c r="M34" s="11">
        <v>3137500000</v>
      </c>
      <c r="N34" s="11"/>
      <c r="O34" s="11">
        <v>-7439766787</v>
      </c>
      <c r="P34" s="11"/>
      <c r="Q34" s="11">
        <v>7919886676</v>
      </c>
      <c r="R34" s="11"/>
      <c r="S34" s="11">
        <v>3617619889</v>
      </c>
      <c r="U34" s="10">
        <v>5.4999999999999997E-3</v>
      </c>
    </row>
    <row r="35" spans="1:21" ht="18.75" x14ac:dyDescent="0.45">
      <c r="A35" s="2" t="s">
        <v>54</v>
      </c>
      <c r="C35" s="8">
        <v>0</v>
      </c>
      <c r="D35" s="5"/>
      <c r="E35" s="11">
        <v>-24294582000</v>
      </c>
      <c r="F35" s="11"/>
      <c r="G35" s="11">
        <v>0</v>
      </c>
      <c r="H35" s="11"/>
      <c r="I35" s="11">
        <v>-24294582000</v>
      </c>
      <c r="J35" s="5"/>
      <c r="K35" s="5" t="s">
        <v>234</v>
      </c>
      <c r="L35" s="5"/>
      <c r="M35" s="11">
        <v>0</v>
      </c>
      <c r="N35" s="11"/>
      <c r="O35" s="11">
        <v>-77559588143</v>
      </c>
      <c r="P35" s="11"/>
      <c r="Q35" s="11">
        <v>-102731232</v>
      </c>
      <c r="R35" s="11"/>
      <c r="S35" s="11">
        <v>-77662319375</v>
      </c>
      <c r="U35" s="10">
        <v>-0.11890000000000001</v>
      </c>
    </row>
    <row r="36" spans="1:21" ht="18.75" x14ac:dyDescent="0.45">
      <c r="A36" s="2" t="s">
        <v>195</v>
      </c>
      <c r="C36" s="8">
        <v>0</v>
      </c>
      <c r="D36" s="5"/>
      <c r="E36" s="11">
        <v>0</v>
      </c>
      <c r="F36" s="11"/>
      <c r="G36" s="11">
        <v>0</v>
      </c>
      <c r="H36" s="11"/>
      <c r="I36" s="11">
        <v>0</v>
      </c>
      <c r="J36" s="5"/>
      <c r="K36" s="5" t="s">
        <v>16</v>
      </c>
      <c r="L36" s="5"/>
      <c r="M36" s="11">
        <v>0</v>
      </c>
      <c r="N36" s="11"/>
      <c r="O36" s="11">
        <v>0</v>
      </c>
      <c r="P36" s="11"/>
      <c r="Q36" s="11">
        <v>-40814130677</v>
      </c>
      <c r="R36" s="11"/>
      <c r="S36" s="11">
        <v>-40814130677</v>
      </c>
      <c r="U36" s="10">
        <v>-6.25E-2</v>
      </c>
    </row>
    <row r="37" spans="1:21" ht="18.75" x14ac:dyDescent="0.45">
      <c r="A37" s="2" t="s">
        <v>196</v>
      </c>
      <c r="C37" s="8">
        <v>0</v>
      </c>
      <c r="D37" s="5"/>
      <c r="E37" s="11">
        <v>0</v>
      </c>
      <c r="F37" s="11"/>
      <c r="G37" s="11">
        <v>0</v>
      </c>
      <c r="H37" s="11"/>
      <c r="I37" s="11">
        <v>0</v>
      </c>
      <c r="J37" s="5"/>
      <c r="K37" s="5" t="s">
        <v>16</v>
      </c>
      <c r="L37" s="5"/>
      <c r="M37" s="11">
        <v>0</v>
      </c>
      <c r="N37" s="11"/>
      <c r="O37" s="11">
        <v>0</v>
      </c>
      <c r="P37" s="11"/>
      <c r="Q37" s="11">
        <v>20726881321</v>
      </c>
      <c r="R37" s="11"/>
      <c r="S37" s="11">
        <v>20726881321</v>
      </c>
      <c r="U37" s="10">
        <v>3.1699999999999999E-2</v>
      </c>
    </row>
    <row r="38" spans="1:21" ht="18.75" x14ac:dyDescent="0.45">
      <c r="A38" s="2" t="s">
        <v>44</v>
      </c>
      <c r="C38" s="8">
        <v>0</v>
      </c>
      <c r="D38" s="5"/>
      <c r="E38" s="11">
        <v>-2349432622</v>
      </c>
      <c r="F38" s="11"/>
      <c r="G38" s="11">
        <v>0</v>
      </c>
      <c r="H38" s="11"/>
      <c r="I38" s="11">
        <v>-2349432622</v>
      </c>
      <c r="J38" s="5"/>
      <c r="K38" s="5" t="s">
        <v>235</v>
      </c>
      <c r="L38" s="5"/>
      <c r="M38" s="11">
        <v>2961181878</v>
      </c>
      <c r="N38" s="11"/>
      <c r="O38" s="11">
        <v>1195611327</v>
      </c>
      <c r="P38" s="11"/>
      <c r="Q38" s="11">
        <v>35111985453</v>
      </c>
      <c r="R38" s="11"/>
      <c r="S38" s="11">
        <v>39268778658</v>
      </c>
      <c r="U38" s="10">
        <v>6.0100000000000001E-2</v>
      </c>
    </row>
    <row r="39" spans="1:21" ht="18.75" x14ac:dyDescent="0.45">
      <c r="A39" s="2" t="s">
        <v>140</v>
      </c>
      <c r="C39" s="8">
        <v>0</v>
      </c>
      <c r="D39" s="5"/>
      <c r="E39" s="11">
        <v>0</v>
      </c>
      <c r="F39" s="11"/>
      <c r="G39" s="11">
        <v>0</v>
      </c>
      <c r="H39" s="11"/>
      <c r="I39" s="11">
        <v>0</v>
      </c>
      <c r="J39" s="5"/>
      <c r="K39" s="5" t="s">
        <v>16</v>
      </c>
      <c r="L39" s="5"/>
      <c r="M39" s="11">
        <v>2159410</v>
      </c>
      <c r="N39" s="11"/>
      <c r="O39" s="11">
        <v>0</v>
      </c>
      <c r="P39" s="11"/>
      <c r="Q39" s="11">
        <v>20477479</v>
      </c>
      <c r="R39" s="11"/>
      <c r="S39" s="11">
        <v>22636889</v>
      </c>
      <c r="U39" s="10">
        <v>0</v>
      </c>
    </row>
    <row r="40" spans="1:21" ht="18.75" x14ac:dyDescent="0.45">
      <c r="A40" s="2" t="s">
        <v>197</v>
      </c>
      <c r="C40" s="8">
        <v>0</v>
      </c>
      <c r="D40" s="5"/>
      <c r="E40" s="11">
        <v>0</v>
      </c>
      <c r="F40" s="11"/>
      <c r="G40" s="11">
        <v>0</v>
      </c>
      <c r="H40" s="11"/>
      <c r="I40" s="11">
        <v>0</v>
      </c>
      <c r="J40" s="5"/>
      <c r="K40" s="5" t="s">
        <v>16</v>
      </c>
      <c r="L40" s="5"/>
      <c r="M40" s="11">
        <v>0</v>
      </c>
      <c r="N40" s="11"/>
      <c r="O40" s="11">
        <v>0</v>
      </c>
      <c r="P40" s="11"/>
      <c r="Q40" s="11">
        <v>-14584306687</v>
      </c>
      <c r="R40" s="11"/>
      <c r="S40" s="11">
        <v>-14584306687</v>
      </c>
      <c r="U40" s="10">
        <v>-2.23E-2</v>
      </c>
    </row>
    <row r="41" spans="1:21" ht="18.75" x14ac:dyDescent="0.45">
      <c r="A41" s="2" t="s">
        <v>55</v>
      </c>
      <c r="C41" s="8">
        <v>2963079859</v>
      </c>
      <c r="D41" s="5"/>
      <c r="E41" s="11">
        <v>-17205912044</v>
      </c>
      <c r="F41" s="11"/>
      <c r="G41" s="11">
        <v>0</v>
      </c>
      <c r="H41" s="11"/>
      <c r="I41" s="11">
        <v>-14242832185</v>
      </c>
      <c r="J41" s="5"/>
      <c r="K41" s="5" t="s">
        <v>236</v>
      </c>
      <c r="L41" s="5"/>
      <c r="M41" s="11">
        <v>2963079859</v>
      </c>
      <c r="N41" s="11"/>
      <c r="O41" s="11">
        <v>2131962444</v>
      </c>
      <c r="P41" s="11"/>
      <c r="Q41" s="11">
        <v>493612316</v>
      </c>
      <c r="R41" s="11"/>
      <c r="S41" s="11">
        <v>5588654619</v>
      </c>
      <c r="U41" s="10">
        <v>8.6E-3</v>
      </c>
    </row>
    <row r="42" spans="1:21" ht="18.75" x14ac:dyDescent="0.45">
      <c r="A42" s="2" t="s">
        <v>177</v>
      </c>
      <c r="C42" s="8">
        <v>0</v>
      </c>
      <c r="D42" s="5"/>
      <c r="E42" s="11">
        <v>0</v>
      </c>
      <c r="F42" s="11"/>
      <c r="G42" s="11">
        <v>0</v>
      </c>
      <c r="H42" s="11"/>
      <c r="I42" s="11">
        <v>0</v>
      </c>
      <c r="J42" s="5"/>
      <c r="K42" s="5" t="s">
        <v>16</v>
      </c>
      <c r="L42" s="5"/>
      <c r="M42" s="11">
        <v>1300000000</v>
      </c>
      <c r="N42" s="11"/>
      <c r="O42" s="11">
        <v>0</v>
      </c>
      <c r="P42" s="11"/>
      <c r="Q42" s="11">
        <v>6172004278</v>
      </c>
      <c r="R42" s="11"/>
      <c r="S42" s="11">
        <v>7472004278</v>
      </c>
      <c r="U42" s="10">
        <v>1.14E-2</v>
      </c>
    </row>
    <row r="43" spans="1:21" ht="18.75" x14ac:dyDescent="0.45">
      <c r="A43" s="2" t="s">
        <v>198</v>
      </c>
      <c r="C43" s="8">
        <v>0</v>
      </c>
      <c r="D43" s="5"/>
      <c r="E43" s="11">
        <v>0</v>
      </c>
      <c r="F43" s="11"/>
      <c r="G43" s="11">
        <v>0</v>
      </c>
      <c r="H43" s="11"/>
      <c r="I43" s="11">
        <v>0</v>
      </c>
      <c r="J43" s="5"/>
      <c r="K43" s="5" t="s">
        <v>16</v>
      </c>
      <c r="L43" s="5"/>
      <c r="M43" s="11">
        <v>0</v>
      </c>
      <c r="N43" s="11"/>
      <c r="O43" s="11">
        <v>0</v>
      </c>
      <c r="P43" s="11"/>
      <c r="Q43" s="11">
        <v>14689198722</v>
      </c>
      <c r="R43" s="11"/>
      <c r="S43" s="11">
        <v>14689198722</v>
      </c>
      <c r="U43" s="10">
        <v>2.2499999999999999E-2</v>
      </c>
    </row>
    <row r="44" spans="1:21" ht="18.75" x14ac:dyDescent="0.45">
      <c r="A44" s="2" t="s">
        <v>152</v>
      </c>
      <c r="C44" s="8">
        <v>0</v>
      </c>
      <c r="D44" s="5"/>
      <c r="E44" s="11">
        <v>0</v>
      </c>
      <c r="F44" s="11"/>
      <c r="G44" s="11">
        <v>0</v>
      </c>
      <c r="H44" s="11"/>
      <c r="I44" s="11">
        <v>0</v>
      </c>
      <c r="J44" s="5"/>
      <c r="K44" s="5" t="s">
        <v>16</v>
      </c>
      <c r="L44" s="5"/>
      <c r="M44" s="11">
        <v>318000000</v>
      </c>
      <c r="N44" s="11"/>
      <c r="O44" s="11">
        <v>0</v>
      </c>
      <c r="P44" s="11"/>
      <c r="Q44" s="11">
        <v>10496635330</v>
      </c>
      <c r="R44" s="11"/>
      <c r="S44" s="11">
        <v>10814635330</v>
      </c>
      <c r="U44" s="10">
        <v>1.66E-2</v>
      </c>
    </row>
    <row r="45" spans="1:21" ht="18.75" x14ac:dyDescent="0.45">
      <c r="A45" s="2" t="s">
        <v>199</v>
      </c>
      <c r="C45" s="8">
        <v>0</v>
      </c>
      <c r="D45" s="5"/>
      <c r="E45" s="11">
        <v>0</v>
      </c>
      <c r="F45" s="11"/>
      <c r="G45" s="11">
        <v>0</v>
      </c>
      <c r="H45" s="11"/>
      <c r="I45" s="11">
        <v>0</v>
      </c>
      <c r="J45" s="5"/>
      <c r="K45" s="5" t="s">
        <v>16</v>
      </c>
      <c r="L45" s="5"/>
      <c r="M45" s="11">
        <v>0</v>
      </c>
      <c r="N45" s="11"/>
      <c r="O45" s="11">
        <v>0</v>
      </c>
      <c r="P45" s="11"/>
      <c r="Q45" s="11">
        <v>37596788289</v>
      </c>
      <c r="R45" s="11"/>
      <c r="S45" s="11">
        <v>37596788289</v>
      </c>
      <c r="U45" s="10">
        <v>5.7599999999999998E-2</v>
      </c>
    </row>
    <row r="46" spans="1:21" ht="18.75" x14ac:dyDescent="0.45">
      <c r="A46" s="2" t="s">
        <v>200</v>
      </c>
      <c r="C46" s="8">
        <v>0</v>
      </c>
      <c r="D46" s="5"/>
      <c r="E46" s="11">
        <v>0</v>
      </c>
      <c r="F46" s="11"/>
      <c r="G46" s="11">
        <v>0</v>
      </c>
      <c r="H46" s="11"/>
      <c r="I46" s="11">
        <v>0</v>
      </c>
      <c r="J46" s="5"/>
      <c r="K46" s="5" t="s">
        <v>16</v>
      </c>
      <c r="L46" s="5"/>
      <c r="M46" s="11">
        <v>0</v>
      </c>
      <c r="N46" s="11"/>
      <c r="O46" s="11">
        <v>0</v>
      </c>
      <c r="P46" s="11"/>
      <c r="Q46" s="11">
        <v>6528836778</v>
      </c>
      <c r="R46" s="11"/>
      <c r="S46" s="11">
        <v>6528836778</v>
      </c>
      <c r="U46" s="10">
        <v>0.01</v>
      </c>
    </row>
    <row r="47" spans="1:21" ht="18.75" x14ac:dyDescent="0.45">
      <c r="A47" s="2" t="s">
        <v>201</v>
      </c>
      <c r="C47" s="8">
        <v>0</v>
      </c>
      <c r="D47" s="5"/>
      <c r="E47" s="11">
        <v>0</v>
      </c>
      <c r="F47" s="11"/>
      <c r="G47" s="11">
        <v>0</v>
      </c>
      <c r="H47" s="11"/>
      <c r="I47" s="11">
        <v>0</v>
      </c>
      <c r="J47" s="5"/>
      <c r="K47" s="5" t="s">
        <v>16</v>
      </c>
      <c r="L47" s="5"/>
      <c r="M47" s="11">
        <v>0</v>
      </c>
      <c r="N47" s="11"/>
      <c r="O47" s="11">
        <v>0</v>
      </c>
      <c r="P47" s="11"/>
      <c r="Q47" s="11">
        <v>0</v>
      </c>
      <c r="R47" s="11"/>
      <c r="S47" s="11">
        <v>0</v>
      </c>
      <c r="U47" s="10">
        <v>0</v>
      </c>
    </row>
    <row r="48" spans="1:21" ht="18.75" x14ac:dyDescent="0.45">
      <c r="A48" s="2" t="s">
        <v>68</v>
      </c>
      <c r="C48" s="8">
        <v>0</v>
      </c>
      <c r="D48" s="5"/>
      <c r="E48" s="11">
        <v>-3643690850</v>
      </c>
      <c r="F48" s="11"/>
      <c r="G48" s="11">
        <v>0</v>
      </c>
      <c r="H48" s="11"/>
      <c r="I48" s="11">
        <v>-3643690850</v>
      </c>
      <c r="J48" s="5"/>
      <c r="K48" s="5" t="s">
        <v>238</v>
      </c>
      <c r="L48" s="5"/>
      <c r="M48" s="11">
        <v>21577932</v>
      </c>
      <c r="N48" s="11"/>
      <c r="O48" s="11">
        <v>-2346859084</v>
      </c>
      <c r="P48" s="11"/>
      <c r="Q48" s="11">
        <v>199864410141</v>
      </c>
      <c r="R48" s="11"/>
      <c r="S48" s="11">
        <v>197539128989</v>
      </c>
      <c r="U48" s="10">
        <v>0.30259999999999998</v>
      </c>
    </row>
    <row r="49" spans="1:21" ht="18.75" x14ac:dyDescent="0.45">
      <c r="A49" s="2" t="s">
        <v>71</v>
      </c>
      <c r="C49" s="8">
        <v>0</v>
      </c>
      <c r="D49" s="5"/>
      <c r="E49" s="11">
        <v>-16360814354</v>
      </c>
      <c r="F49" s="11"/>
      <c r="G49" s="11">
        <v>0</v>
      </c>
      <c r="H49" s="11"/>
      <c r="I49" s="11">
        <v>-16360814354</v>
      </c>
      <c r="J49" s="5"/>
      <c r="K49" s="5" t="s">
        <v>239</v>
      </c>
      <c r="L49" s="5"/>
      <c r="M49" s="11">
        <v>0</v>
      </c>
      <c r="N49" s="11"/>
      <c r="O49" s="11">
        <v>-16360814354</v>
      </c>
      <c r="P49" s="11"/>
      <c r="Q49" s="11">
        <v>41213314604</v>
      </c>
      <c r="R49" s="11"/>
      <c r="S49" s="11">
        <v>24852500250</v>
      </c>
      <c r="U49" s="10">
        <v>3.8100000000000002E-2</v>
      </c>
    </row>
    <row r="50" spans="1:21" ht="18.75" x14ac:dyDescent="0.45">
      <c r="A50" s="2" t="s">
        <v>202</v>
      </c>
      <c r="C50" s="8">
        <v>0</v>
      </c>
      <c r="D50" s="5"/>
      <c r="E50" s="11">
        <v>0</v>
      </c>
      <c r="F50" s="11"/>
      <c r="G50" s="11">
        <v>0</v>
      </c>
      <c r="H50" s="11"/>
      <c r="I50" s="11">
        <v>0</v>
      </c>
      <c r="J50" s="5"/>
      <c r="K50" s="5" t="s">
        <v>16</v>
      </c>
      <c r="L50" s="5"/>
      <c r="M50" s="11">
        <v>0</v>
      </c>
      <c r="N50" s="11"/>
      <c r="O50" s="11">
        <v>0</v>
      </c>
      <c r="P50" s="11"/>
      <c r="Q50" s="11">
        <v>31426078679</v>
      </c>
      <c r="R50" s="11"/>
      <c r="S50" s="11">
        <v>31426078679</v>
      </c>
      <c r="U50" s="10">
        <v>4.8099999999999997E-2</v>
      </c>
    </row>
    <row r="51" spans="1:21" ht="18.75" x14ac:dyDescent="0.45">
      <c r="A51" s="2" t="s">
        <v>73</v>
      </c>
      <c r="C51" s="8">
        <v>0</v>
      </c>
      <c r="D51" s="5"/>
      <c r="E51" s="11">
        <v>-3659315951</v>
      </c>
      <c r="F51" s="11"/>
      <c r="G51" s="11">
        <v>0</v>
      </c>
      <c r="H51" s="11"/>
      <c r="I51" s="11">
        <v>-3659315951</v>
      </c>
      <c r="J51" s="5"/>
      <c r="K51" s="5" t="s">
        <v>238</v>
      </c>
      <c r="L51" s="5"/>
      <c r="M51" s="11">
        <v>0</v>
      </c>
      <c r="N51" s="11"/>
      <c r="O51" s="11">
        <v>-3659315951</v>
      </c>
      <c r="P51" s="11"/>
      <c r="Q51" s="11">
        <v>422675</v>
      </c>
      <c r="R51" s="11"/>
      <c r="S51" s="11">
        <v>-3658893276</v>
      </c>
      <c r="U51" s="10">
        <v>-5.5999999999999999E-3</v>
      </c>
    </row>
    <row r="52" spans="1:21" ht="18.75" x14ac:dyDescent="0.45">
      <c r="A52" s="2" t="s">
        <v>203</v>
      </c>
      <c r="C52" s="8">
        <v>0</v>
      </c>
      <c r="D52" s="5"/>
      <c r="E52" s="11">
        <v>0</v>
      </c>
      <c r="F52" s="11"/>
      <c r="G52" s="11">
        <v>0</v>
      </c>
      <c r="H52" s="11"/>
      <c r="I52" s="11">
        <v>0</v>
      </c>
      <c r="J52" s="5"/>
      <c r="K52" s="5" t="s">
        <v>16</v>
      </c>
      <c r="L52" s="5"/>
      <c r="M52" s="11">
        <v>0</v>
      </c>
      <c r="N52" s="11"/>
      <c r="O52" s="11">
        <v>0</v>
      </c>
      <c r="P52" s="11"/>
      <c r="Q52" s="11">
        <v>11934818534</v>
      </c>
      <c r="R52" s="11"/>
      <c r="S52" s="11">
        <v>11934818534</v>
      </c>
      <c r="U52" s="10">
        <v>1.83E-2</v>
      </c>
    </row>
    <row r="53" spans="1:21" ht="18.75" x14ac:dyDescent="0.45">
      <c r="A53" s="2" t="s">
        <v>24</v>
      </c>
      <c r="C53" s="8">
        <v>0</v>
      </c>
      <c r="D53" s="5"/>
      <c r="E53" s="11">
        <v>-47806043</v>
      </c>
      <c r="F53" s="11"/>
      <c r="G53" s="11">
        <v>0</v>
      </c>
      <c r="H53" s="11"/>
      <c r="I53" s="11">
        <v>-47806043</v>
      </c>
      <c r="J53" s="5"/>
      <c r="K53" s="5" t="s">
        <v>70</v>
      </c>
      <c r="L53" s="5"/>
      <c r="M53" s="11">
        <v>104421156</v>
      </c>
      <c r="N53" s="11"/>
      <c r="O53" s="11">
        <v>99703773</v>
      </c>
      <c r="P53" s="11"/>
      <c r="Q53" s="11">
        <v>6583366876</v>
      </c>
      <c r="R53" s="11"/>
      <c r="S53" s="11">
        <v>6787491805</v>
      </c>
      <c r="U53" s="10">
        <v>1.04E-2</v>
      </c>
    </row>
    <row r="54" spans="1:21" ht="18.75" x14ac:dyDescent="0.45">
      <c r="A54" s="2" t="s">
        <v>204</v>
      </c>
      <c r="C54" s="8">
        <v>0</v>
      </c>
      <c r="D54" s="5"/>
      <c r="E54" s="11">
        <v>0</v>
      </c>
      <c r="F54" s="11"/>
      <c r="G54" s="11">
        <v>0</v>
      </c>
      <c r="H54" s="11"/>
      <c r="I54" s="11">
        <v>0</v>
      </c>
      <c r="J54" s="5"/>
      <c r="K54" s="5" t="s">
        <v>16</v>
      </c>
      <c r="L54" s="5"/>
      <c r="M54" s="11">
        <v>0</v>
      </c>
      <c r="N54" s="11"/>
      <c r="O54" s="11">
        <v>0</v>
      </c>
      <c r="P54" s="11"/>
      <c r="Q54" s="11">
        <v>11787360555</v>
      </c>
      <c r="R54" s="11"/>
      <c r="S54" s="11">
        <v>11787360555</v>
      </c>
      <c r="U54" s="10">
        <v>1.8100000000000002E-2</v>
      </c>
    </row>
    <row r="55" spans="1:21" ht="18.75" x14ac:dyDescent="0.45">
      <c r="A55" s="2" t="s">
        <v>205</v>
      </c>
      <c r="C55" s="8">
        <v>0</v>
      </c>
      <c r="D55" s="5"/>
      <c r="E55" s="11">
        <v>0</v>
      </c>
      <c r="F55" s="11"/>
      <c r="G55" s="11">
        <v>0</v>
      </c>
      <c r="H55" s="11"/>
      <c r="I55" s="11">
        <v>0</v>
      </c>
      <c r="J55" s="5"/>
      <c r="K55" s="5" t="s">
        <v>16</v>
      </c>
      <c r="L55" s="5"/>
      <c r="M55" s="11">
        <v>0</v>
      </c>
      <c r="N55" s="11"/>
      <c r="O55" s="11">
        <v>0</v>
      </c>
      <c r="P55" s="11"/>
      <c r="Q55" s="11">
        <v>2480244635</v>
      </c>
      <c r="R55" s="11"/>
      <c r="S55" s="11">
        <v>2480244635</v>
      </c>
      <c r="U55" s="10">
        <v>3.8E-3</v>
      </c>
    </row>
    <row r="56" spans="1:21" ht="18.75" x14ac:dyDescent="0.45">
      <c r="A56" s="2" t="s">
        <v>19</v>
      </c>
      <c r="C56" s="8">
        <v>0</v>
      </c>
      <c r="D56" s="5"/>
      <c r="E56" s="11">
        <v>-35805765444</v>
      </c>
      <c r="F56" s="11"/>
      <c r="G56" s="11">
        <v>0</v>
      </c>
      <c r="H56" s="11"/>
      <c r="I56" s="11">
        <v>-35805765444</v>
      </c>
      <c r="J56" s="5"/>
      <c r="K56" s="5" t="s">
        <v>240</v>
      </c>
      <c r="L56" s="5"/>
      <c r="M56" s="11">
        <v>399750000</v>
      </c>
      <c r="N56" s="11"/>
      <c r="O56" s="11">
        <v>-7990000362</v>
      </c>
      <c r="P56" s="11"/>
      <c r="Q56" s="11">
        <v>85305404558</v>
      </c>
      <c r="R56" s="11"/>
      <c r="S56" s="11">
        <v>77715154196</v>
      </c>
      <c r="U56" s="10">
        <v>0.11899999999999999</v>
      </c>
    </row>
    <row r="57" spans="1:21" ht="18.75" x14ac:dyDescent="0.45">
      <c r="A57" s="2" t="s">
        <v>27</v>
      </c>
      <c r="C57" s="8">
        <v>0</v>
      </c>
      <c r="D57" s="5"/>
      <c r="E57" s="11">
        <v>-28633610250</v>
      </c>
      <c r="F57" s="11"/>
      <c r="G57" s="11">
        <v>0</v>
      </c>
      <c r="H57" s="11"/>
      <c r="I57" s="11">
        <v>-28633610250</v>
      </c>
      <c r="J57" s="5"/>
      <c r="K57" s="5" t="s">
        <v>241</v>
      </c>
      <c r="L57" s="5"/>
      <c r="M57" s="11">
        <v>11900000000</v>
      </c>
      <c r="N57" s="11"/>
      <c r="O57" s="11">
        <v>-32687692037</v>
      </c>
      <c r="P57" s="11"/>
      <c r="Q57" s="11">
        <v>-27016664618</v>
      </c>
      <c r="R57" s="11"/>
      <c r="S57" s="11">
        <v>-47804356655</v>
      </c>
      <c r="U57" s="10">
        <v>-7.3200000000000001E-2</v>
      </c>
    </row>
    <row r="58" spans="1:21" ht="18.75" x14ac:dyDescent="0.45">
      <c r="A58" s="2" t="s">
        <v>161</v>
      </c>
      <c r="C58" s="8">
        <v>0</v>
      </c>
      <c r="D58" s="5"/>
      <c r="E58" s="11">
        <v>0</v>
      </c>
      <c r="F58" s="11"/>
      <c r="G58" s="11">
        <v>0</v>
      </c>
      <c r="H58" s="11"/>
      <c r="I58" s="11">
        <v>0</v>
      </c>
      <c r="J58" s="5"/>
      <c r="K58" s="5" t="s">
        <v>16</v>
      </c>
      <c r="L58" s="5"/>
      <c r="M58" s="11">
        <v>4200000</v>
      </c>
      <c r="N58" s="11"/>
      <c r="O58" s="11">
        <v>0</v>
      </c>
      <c r="P58" s="11"/>
      <c r="Q58" s="11">
        <v>-1357547388</v>
      </c>
      <c r="R58" s="11"/>
      <c r="S58" s="11">
        <v>-1353347388</v>
      </c>
      <c r="U58" s="10">
        <v>-2.0999999999999999E-3</v>
      </c>
    </row>
    <row r="59" spans="1:21" ht="18.75" x14ac:dyDescent="0.45">
      <c r="A59" s="2" t="s">
        <v>170</v>
      </c>
      <c r="C59" s="8">
        <v>0</v>
      </c>
      <c r="D59" s="5"/>
      <c r="E59" s="11">
        <v>0</v>
      </c>
      <c r="F59" s="11"/>
      <c r="G59" s="11">
        <v>0</v>
      </c>
      <c r="H59" s="11"/>
      <c r="I59" s="11">
        <v>0</v>
      </c>
      <c r="J59" s="5"/>
      <c r="K59" s="5" t="s">
        <v>16</v>
      </c>
      <c r="L59" s="5"/>
      <c r="M59" s="11">
        <v>284734000</v>
      </c>
      <c r="N59" s="11"/>
      <c r="O59" s="11">
        <v>0</v>
      </c>
      <c r="P59" s="11"/>
      <c r="Q59" s="11">
        <v>2526608001</v>
      </c>
      <c r="R59" s="11"/>
      <c r="S59" s="11">
        <v>2811342001</v>
      </c>
      <c r="U59" s="10">
        <v>4.3E-3</v>
      </c>
    </row>
    <row r="60" spans="1:21" ht="18.75" x14ac:dyDescent="0.45">
      <c r="A60" s="2" t="s">
        <v>206</v>
      </c>
      <c r="C60" s="8">
        <v>0</v>
      </c>
      <c r="D60" s="5"/>
      <c r="E60" s="11">
        <v>0</v>
      </c>
      <c r="F60" s="11"/>
      <c r="G60" s="11">
        <v>0</v>
      </c>
      <c r="H60" s="11"/>
      <c r="I60" s="11">
        <v>0</v>
      </c>
      <c r="J60" s="5"/>
      <c r="K60" s="5" t="s">
        <v>16</v>
      </c>
      <c r="L60" s="5"/>
      <c r="M60" s="11">
        <v>0</v>
      </c>
      <c r="N60" s="11"/>
      <c r="O60" s="11">
        <v>0</v>
      </c>
      <c r="P60" s="11"/>
      <c r="Q60" s="11">
        <v>-2825945792</v>
      </c>
      <c r="R60" s="11"/>
      <c r="S60" s="11">
        <v>-2825945792</v>
      </c>
      <c r="U60" s="10">
        <v>-4.3E-3</v>
      </c>
    </row>
    <row r="61" spans="1:21" ht="18.75" x14ac:dyDescent="0.45">
      <c r="A61" s="2" t="s">
        <v>31</v>
      </c>
      <c r="C61" s="8">
        <v>0</v>
      </c>
      <c r="D61" s="5"/>
      <c r="E61" s="11">
        <v>-33118055899</v>
      </c>
      <c r="F61" s="11"/>
      <c r="G61" s="11">
        <v>0</v>
      </c>
      <c r="H61" s="11"/>
      <c r="I61" s="11">
        <v>-33118055899</v>
      </c>
      <c r="J61" s="5"/>
      <c r="K61" s="5" t="s">
        <v>242</v>
      </c>
      <c r="L61" s="5"/>
      <c r="M61" s="11">
        <v>0</v>
      </c>
      <c r="N61" s="11"/>
      <c r="O61" s="11">
        <v>-37620010154</v>
      </c>
      <c r="P61" s="11"/>
      <c r="Q61" s="11">
        <v>-17914549479</v>
      </c>
      <c r="R61" s="11"/>
      <c r="S61" s="11">
        <v>-55534559633</v>
      </c>
      <c r="U61" s="10">
        <v>-8.5099999999999995E-2</v>
      </c>
    </row>
    <row r="62" spans="1:21" ht="18.75" x14ac:dyDescent="0.45">
      <c r="A62" s="2" t="s">
        <v>43</v>
      </c>
      <c r="C62" s="8">
        <v>0</v>
      </c>
      <c r="D62" s="5"/>
      <c r="E62" s="11">
        <v>-59211003623</v>
      </c>
      <c r="F62" s="11"/>
      <c r="G62" s="11">
        <v>0</v>
      </c>
      <c r="H62" s="11"/>
      <c r="I62" s="11">
        <v>-59211003623</v>
      </c>
      <c r="J62" s="5"/>
      <c r="K62" s="5" t="s">
        <v>243</v>
      </c>
      <c r="L62" s="5"/>
      <c r="M62" s="11">
        <v>0</v>
      </c>
      <c r="N62" s="11"/>
      <c r="O62" s="11">
        <v>-10948949694</v>
      </c>
      <c r="P62" s="11"/>
      <c r="Q62" s="11">
        <v>23446438654</v>
      </c>
      <c r="R62" s="11"/>
      <c r="S62" s="11">
        <v>12497488960</v>
      </c>
      <c r="U62" s="10">
        <v>1.9099999999999999E-2</v>
      </c>
    </row>
    <row r="63" spans="1:21" ht="18.75" x14ac:dyDescent="0.45">
      <c r="A63" s="2" t="s">
        <v>42</v>
      </c>
      <c r="C63" s="8">
        <v>0</v>
      </c>
      <c r="D63" s="5"/>
      <c r="E63" s="11">
        <v>-16726879350</v>
      </c>
      <c r="F63" s="11"/>
      <c r="G63" s="11">
        <v>0</v>
      </c>
      <c r="H63" s="11"/>
      <c r="I63" s="11">
        <v>-16726879350</v>
      </c>
      <c r="J63" s="5"/>
      <c r="K63" s="5" t="s">
        <v>244</v>
      </c>
      <c r="L63" s="5"/>
      <c r="M63" s="11">
        <v>13867873250</v>
      </c>
      <c r="N63" s="11"/>
      <c r="O63" s="11">
        <v>-12675956233</v>
      </c>
      <c r="P63" s="11"/>
      <c r="Q63" s="11">
        <v>151944051184</v>
      </c>
      <c r="R63" s="11"/>
      <c r="S63" s="11">
        <v>153135968201</v>
      </c>
      <c r="U63" s="10">
        <v>0.23449999999999999</v>
      </c>
    </row>
    <row r="64" spans="1:21" ht="18.75" x14ac:dyDescent="0.45">
      <c r="A64" s="2" t="s">
        <v>151</v>
      </c>
      <c r="C64" s="8">
        <v>0</v>
      </c>
      <c r="D64" s="5"/>
      <c r="E64" s="11">
        <v>0</v>
      </c>
      <c r="F64" s="11"/>
      <c r="G64" s="11">
        <v>0</v>
      </c>
      <c r="H64" s="11"/>
      <c r="I64" s="11">
        <v>0</v>
      </c>
      <c r="J64" s="5"/>
      <c r="K64" s="5" t="s">
        <v>16</v>
      </c>
      <c r="L64" s="5"/>
      <c r="M64" s="11">
        <v>73048699</v>
      </c>
      <c r="N64" s="11"/>
      <c r="O64" s="11">
        <v>0</v>
      </c>
      <c r="P64" s="11"/>
      <c r="Q64" s="11">
        <v>4812542423</v>
      </c>
      <c r="R64" s="11"/>
      <c r="S64" s="11">
        <v>4885591122</v>
      </c>
      <c r="U64" s="10">
        <v>7.4999999999999997E-3</v>
      </c>
    </row>
    <row r="65" spans="1:21" ht="18.75" x14ac:dyDescent="0.45">
      <c r="A65" s="2" t="s">
        <v>18</v>
      </c>
      <c r="C65" s="8">
        <v>0</v>
      </c>
      <c r="D65" s="5"/>
      <c r="E65" s="11">
        <v>-1279342350</v>
      </c>
      <c r="F65" s="11"/>
      <c r="G65" s="11">
        <v>0</v>
      </c>
      <c r="H65" s="11"/>
      <c r="I65" s="11">
        <v>-1279342350</v>
      </c>
      <c r="J65" s="5"/>
      <c r="K65" s="5" t="s">
        <v>245</v>
      </c>
      <c r="L65" s="5"/>
      <c r="M65" s="11">
        <v>850000000</v>
      </c>
      <c r="N65" s="11"/>
      <c r="O65" s="11">
        <v>19088771011</v>
      </c>
      <c r="P65" s="11"/>
      <c r="Q65" s="11">
        <v>125078666062</v>
      </c>
      <c r="R65" s="11"/>
      <c r="S65" s="11">
        <v>145017437073</v>
      </c>
      <c r="U65" s="10">
        <v>0.22209999999999999</v>
      </c>
    </row>
    <row r="66" spans="1:21" ht="18.75" x14ac:dyDescent="0.45">
      <c r="A66" s="2" t="s">
        <v>175</v>
      </c>
      <c r="C66" s="8">
        <v>0</v>
      </c>
      <c r="D66" s="5"/>
      <c r="E66" s="11">
        <v>0</v>
      </c>
      <c r="F66" s="11"/>
      <c r="G66" s="11">
        <v>0</v>
      </c>
      <c r="H66" s="11"/>
      <c r="I66" s="11">
        <v>0</v>
      </c>
      <c r="J66" s="5"/>
      <c r="K66" s="5" t="s">
        <v>16</v>
      </c>
      <c r="L66" s="5"/>
      <c r="M66" s="11">
        <v>170015365</v>
      </c>
      <c r="N66" s="11"/>
      <c r="O66" s="11">
        <v>0</v>
      </c>
      <c r="P66" s="11"/>
      <c r="Q66" s="11">
        <v>10499637786</v>
      </c>
      <c r="R66" s="11"/>
      <c r="S66" s="11">
        <v>10669653151</v>
      </c>
      <c r="U66" s="10">
        <v>1.6299999999999999E-2</v>
      </c>
    </row>
    <row r="67" spans="1:21" ht="18.75" x14ac:dyDescent="0.45">
      <c r="A67" s="2" t="s">
        <v>155</v>
      </c>
      <c r="C67" s="8">
        <v>0</v>
      </c>
      <c r="D67" s="5"/>
      <c r="E67" s="11">
        <v>0</v>
      </c>
      <c r="F67" s="11"/>
      <c r="G67" s="11">
        <v>0</v>
      </c>
      <c r="H67" s="11"/>
      <c r="I67" s="11">
        <v>0</v>
      </c>
      <c r="J67" s="5"/>
      <c r="K67" s="5" t="s">
        <v>16</v>
      </c>
      <c r="L67" s="5"/>
      <c r="M67" s="11">
        <v>470000000</v>
      </c>
      <c r="N67" s="11"/>
      <c r="O67" s="11">
        <v>0</v>
      </c>
      <c r="P67" s="11"/>
      <c r="Q67" s="11">
        <v>-7649919044</v>
      </c>
      <c r="R67" s="11"/>
      <c r="S67" s="11">
        <v>-7179919044</v>
      </c>
      <c r="U67" s="10">
        <v>-1.0999999999999999E-2</v>
      </c>
    </row>
    <row r="68" spans="1:21" ht="18.75" x14ac:dyDescent="0.45">
      <c r="A68" s="2" t="s">
        <v>157</v>
      </c>
      <c r="C68" s="8">
        <v>0</v>
      </c>
      <c r="D68" s="5"/>
      <c r="E68" s="11">
        <v>0</v>
      </c>
      <c r="F68" s="11"/>
      <c r="G68" s="11">
        <v>0</v>
      </c>
      <c r="H68" s="11"/>
      <c r="I68" s="11">
        <v>0</v>
      </c>
      <c r="J68" s="5"/>
      <c r="K68" s="5" t="s">
        <v>16</v>
      </c>
      <c r="L68" s="5"/>
      <c r="M68" s="11">
        <v>300000000</v>
      </c>
      <c r="N68" s="11"/>
      <c r="O68" s="11">
        <v>0</v>
      </c>
      <c r="P68" s="11"/>
      <c r="Q68" s="11">
        <v>32966460196</v>
      </c>
      <c r="R68" s="11"/>
      <c r="S68" s="11">
        <v>33266460196</v>
      </c>
      <c r="U68" s="10">
        <v>5.0999999999999997E-2</v>
      </c>
    </row>
    <row r="69" spans="1:21" ht="18.75" x14ac:dyDescent="0.45">
      <c r="A69" s="2" t="s">
        <v>159</v>
      </c>
      <c r="C69" s="8">
        <v>0</v>
      </c>
      <c r="D69" s="5"/>
      <c r="E69" s="11">
        <v>0</v>
      </c>
      <c r="F69" s="11"/>
      <c r="G69" s="11">
        <v>0</v>
      </c>
      <c r="H69" s="11"/>
      <c r="I69" s="11">
        <v>0</v>
      </c>
      <c r="J69" s="5"/>
      <c r="K69" s="5" t="s">
        <v>16</v>
      </c>
      <c r="L69" s="5"/>
      <c r="M69" s="11">
        <v>1000000000</v>
      </c>
      <c r="N69" s="11"/>
      <c r="O69" s="11">
        <v>0</v>
      </c>
      <c r="P69" s="11"/>
      <c r="Q69" s="11">
        <v>10566180968</v>
      </c>
      <c r="R69" s="11"/>
      <c r="S69" s="11">
        <v>11566180968</v>
      </c>
      <c r="U69" s="10">
        <v>1.77E-2</v>
      </c>
    </row>
    <row r="70" spans="1:21" ht="18.75" x14ac:dyDescent="0.45">
      <c r="A70" s="2" t="s">
        <v>172</v>
      </c>
      <c r="C70" s="8">
        <v>0</v>
      </c>
      <c r="D70" s="5"/>
      <c r="E70" s="11">
        <v>0</v>
      </c>
      <c r="F70" s="11"/>
      <c r="G70" s="11">
        <v>0</v>
      </c>
      <c r="H70" s="11"/>
      <c r="I70" s="11">
        <v>0</v>
      </c>
      <c r="J70" s="5"/>
      <c r="K70" s="5" t="s">
        <v>16</v>
      </c>
      <c r="L70" s="5"/>
      <c r="M70" s="11">
        <v>640000000</v>
      </c>
      <c r="N70" s="11"/>
      <c r="O70" s="11">
        <v>0</v>
      </c>
      <c r="P70" s="11"/>
      <c r="Q70" s="11">
        <v>9157470000</v>
      </c>
      <c r="R70" s="11"/>
      <c r="S70" s="11">
        <v>9797470000</v>
      </c>
      <c r="U70" s="10">
        <v>1.4999999999999999E-2</v>
      </c>
    </row>
    <row r="71" spans="1:21" ht="18.75" x14ac:dyDescent="0.45">
      <c r="A71" s="2" t="s">
        <v>207</v>
      </c>
      <c r="C71" s="8">
        <v>0</v>
      </c>
      <c r="D71" s="5"/>
      <c r="E71" s="11">
        <v>0</v>
      </c>
      <c r="F71" s="11"/>
      <c r="G71" s="11">
        <v>0</v>
      </c>
      <c r="H71" s="11"/>
      <c r="I71" s="11">
        <v>0</v>
      </c>
      <c r="J71" s="5"/>
      <c r="K71" s="5" t="s">
        <v>16</v>
      </c>
      <c r="L71" s="5"/>
      <c r="M71" s="11">
        <v>0</v>
      </c>
      <c r="N71" s="11"/>
      <c r="O71" s="11">
        <v>0</v>
      </c>
      <c r="P71" s="11"/>
      <c r="Q71" s="11">
        <v>3181310862</v>
      </c>
      <c r="R71" s="11"/>
      <c r="S71" s="11">
        <v>3181310862</v>
      </c>
      <c r="U71" s="10">
        <v>4.8999999999999998E-3</v>
      </c>
    </row>
    <row r="72" spans="1:21" ht="18.75" x14ac:dyDescent="0.45">
      <c r="A72" s="2" t="s">
        <v>53</v>
      </c>
      <c r="C72" s="8">
        <v>0</v>
      </c>
      <c r="D72" s="5"/>
      <c r="E72" s="11">
        <v>-9705700300</v>
      </c>
      <c r="F72" s="11"/>
      <c r="G72" s="11">
        <v>0</v>
      </c>
      <c r="H72" s="11"/>
      <c r="I72" s="11">
        <v>-9705700300</v>
      </c>
      <c r="J72" s="5"/>
      <c r="K72" s="5" t="s">
        <v>246</v>
      </c>
      <c r="L72" s="5"/>
      <c r="M72" s="11">
        <v>235377240</v>
      </c>
      <c r="N72" s="11"/>
      <c r="O72" s="11">
        <v>-9181008345</v>
      </c>
      <c r="P72" s="11"/>
      <c r="Q72" s="11">
        <v>125274113685</v>
      </c>
      <c r="R72" s="11"/>
      <c r="S72" s="11">
        <v>116328482580</v>
      </c>
      <c r="U72" s="10">
        <v>0.1782</v>
      </c>
    </row>
    <row r="73" spans="1:21" ht="18.75" x14ac:dyDescent="0.45">
      <c r="A73" s="2" t="s">
        <v>208</v>
      </c>
      <c r="C73" s="8">
        <v>0</v>
      </c>
      <c r="D73" s="5"/>
      <c r="E73" s="11">
        <v>0</v>
      </c>
      <c r="F73" s="11"/>
      <c r="G73" s="11">
        <v>0</v>
      </c>
      <c r="H73" s="11"/>
      <c r="I73" s="11">
        <v>0</v>
      </c>
      <c r="J73" s="5"/>
      <c r="K73" s="5" t="s">
        <v>16</v>
      </c>
      <c r="L73" s="5"/>
      <c r="M73" s="11">
        <v>0</v>
      </c>
      <c r="N73" s="11"/>
      <c r="O73" s="11">
        <v>0</v>
      </c>
      <c r="P73" s="11"/>
      <c r="Q73" s="11">
        <v>62279207549</v>
      </c>
      <c r="R73" s="11"/>
      <c r="S73" s="11">
        <v>62279207549</v>
      </c>
      <c r="U73" s="10">
        <v>9.5399999999999999E-2</v>
      </c>
    </row>
    <row r="74" spans="1:21" ht="18.75" x14ac:dyDescent="0.45">
      <c r="A74" s="2" t="s">
        <v>209</v>
      </c>
      <c r="C74" s="8">
        <v>0</v>
      </c>
      <c r="D74" s="5"/>
      <c r="E74" s="11">
        <v>0</v>
      </c>
      <c r="F74" s="11"/>
      <c r="G74" s="11">
        <v>0</v>
      </c>
      <c r="H74" s="11"/>
      <c r="I74" s="11">
        <v>0</v>
      </c>
      <c r="J74" s="5"/>
      <c r="K74" s="5" t="s">
        <v>16</v>
      </c>
      <c r="L74" s="5"/>
      <c r="M74" s="11">
        <v>0</v>
      </c>
      <c r="N74" s="11"/>
      <c r="O74" s="11">
        <v>0</v>
      </c>
      <c r="P74" s="11"/>
      <c r="Q74" s="11">
        <v>9587928200</v>
      </c>
      <c r="R74" s="11"/>
      <c r="S74" s="11">
        <v>9587928200</v>
      </c>
      <c r="U74" s="10">
        <v>1.47E-2</v>
      </c>
    </row>
    <row r="75" spans="1:21" ht="18.75" x14ac:dyDescent="0.45">
      <c r="A75" s="2" t="s">
        <v>210</v>
      </c>
      <c r="C75" s="8">
        <v>0</v>
      </c>
      <c r="D75" s="5"/>
      <c r="E75" s="11">
        <v>0</v>
      </c>
      <c r="F75" s="11"/>
      <c r="G75" s="11">
        <v>0</v>
      </c>
      <c r="H75" s="11"/>
      <c r="I75" s="11">
        <v>0</v>
      </c>
      <c r="J75" s="5"/>
      <c r="K75" s="5" t="s">
        <v>16</v>
      </c>
      <c r="L75" s="5"/>
      <c r="M75" s="11">
        <v>0</v>
      </c>
      <c r="N75" s="11"/>
      <c r="O75" s="11">
        <v>0</v>
      </c>
      <c r="P75" s="11"/>
      <c r="Q75" s="11">
        <v>-25233215590</v>
      </c>
      <c r="R75" s="11"/>
      <c r="S75" s="11">
        <v>-25233215590</v>
      </c>
      <c r="U75" s="10">
        <v>-3.8600000000000002E-2</v>
      </c>
    </row>
    <row r="76" spans="1:21" ht="18.75" x14ac:dyDescent="0.45">
      <c r="A76" s="2" t="s">
        <v>163</v>
      </c>
      <c r="C76" s="8">
        <v>0</v>
      </c>
      <c r="D76" s="5"/>
      <c r="E76" s="11">
        <v>0</v>
      </c>
      <c r="F76" s="11"/>
      <c r="G76" s="11">
        <v>0</v>
      </c>
      <c r="H76" s="11"/>
      <c r="I76" s="11">
        <v>0</v>
      </c>
      <c r="J76" s="5"/>
      <c r="K76" s="5" t="s">
        <v>16</v>
      </c>
      <c r="L76" s="5"/>
      <c r="M76" s="11">
        <v>130000000</v>
      </c>
      <c r="N76" s="11"/>
      <c r="O76" s="11">
        <v>0</v>
      </c>
      <c r="P76" s="11"/>
      <c r="Q76" s="11">
        <v>48286628</v>
      </c>
      <c r="R76" s="11"/>
      <c r="S76" s="11">
        <v>178286628</v>
      </c>
      <c r="U76" s="10">
        <v>2.9999999999999997E-4</v>
      </c>
    </row>
    <row r="77" spans="1:21" ht="18.75" x14ac:dyDescent="0.45">
      <c r="A77" s="2" t="s">
        <v>169</v>
      </c>
      <c r="C77" s="8">
        <v>0</v>
      </c>
      <c r="D77" s="5"/>
      <c r="E77" s="11">
        <v>0</v>
      </c>
      <c r="F77" s="11"/>
      <c r="G77" s="11">
        <v>0</v>
      </c>
      <c r="H77" s="11"/>
      <c r="I77" s="11">
        <v>0</v>
      </c>
      <c r="J77" s="5"/>
      <c r="K77" s="5" t="s">
        <v>16</v>
      </c>
      <c r="L77" s="5"/>
      <c r="M77" s="11">
        <v>11200000</v>
      </c>
      <c r="N77" s="11"/>
      <c r="O77" s="11">
        <v>0</v>
      </c>
      <c r="P77" s="11"/>
      <c r="Q77" s="11">
        <v>7497904133</v>
      </c>
      <c r="R77" s="11"/>
      <c r="S77" s="11">
        <v>7509104133</v>
      </c>
      <c r="U77" s="10">
        <v>1.15E-2</v>
      </c>
    </row>
    <row r="78" spans="1:21" ht="18.75" x14ac:dyDescent="0.45">
      <c r="A78" s="2" t="s">
        <v>211</v>
      </c>
      <c r="C78" s="8">
        <v>0</v>
      </c>
      <c r="D78" s="5"/>
      <c r="E78" s="11">
        <v>0</v>
      </c>
      <c r="F78" s="11"/>
      <c r="G78" s="11">
        <v>0</v>
      </c>
      <c r="H78" s="11"/>
      <c r="I78" s="11">
        <v>0</v>
      </c>
      <c r="J78" s="5"/>
      <c r="K78" s="5" t="s">
        <v>16</v>
      </c>
      <c r="L78" s="5"/>
      <c r="M78" s="11">
        <v>0</v>
      </c>
      <c r="N78" s="11"/>
      <c r="O78" s="11">
        <v>0</v>
      </c>
      <c r="P78" s="11"/>
      <c r="Q78" s="11">
        <v>125660021</v>
      </c>
      <c r="R78" s="11"/>
      <c r="S78" s="11">
        <v>125660021</v>
      </c>
      <c r="U78" s="10">
        <v>2.0000000000000001E-4</v>
      </c>
    </row>
    <row r="79" spans="1:21" ht="18.75" x14ac:dyDescent="0.45">
      <c r="A79" s="2" t="s">
        <v>212</v>
      </c>
      <c r="C79" s="8">
        <v>0</v>
      </c>
      <c r="D79" s="5"/>
      <c r="E79" s="11">
        <v>0</v>
      </c>
      <c r="F79" s="11"/>
      <c r="G79" s="11">
        <v>0</v>
      </c>
      <c r="H79" s="11"/>
      <c r="I79" s="11">
        <v>0</v>
      </c>
      <c r="J79" s="5"/>
      <c r="K79" s="5" t="s">
        <v>16</v>
      </c>
      <c r="L79" s="5"/>
      <c r="M79" s="11">
        <v>0</v>
      </c>
      <c r="N79" s="11"/>
      <c r="O79" s="11">
        <v>0</v>
      </c>
      <c r="P79" s="11"/>
      <c r="Q79" s="11">
        <v>2192380009</v>
      </c>
      <c r="R79" s="11"/>
      <c r="S79" s="11">
        <v>2192380009</v>
      </c>
      <c r="U79" s="10">
        <v>3.3999999999999998E-3</v>
      </c>
    </row>
    <row r="80" spans="1:21" ht="18.75" x14ac:dyDescent="0.45">
      <c r="A80" s="2" t="s">
        <v>60</v>
      </c>
      <c r="C80" s="8">
        <v>0</v>
      </c>
      <c r="D80" s="5"/>
      <c r="E80" s="11">
        <v>-28325454750</v>
      </c>
      <c r="F80" s="11"/>
      <c r="G80" s="11">
        <v>0</v>
      </c>
      <c r="H80" s="11"/>
      <c r="I80" s="11">
        <v>-28325454750</v>
      </c>
      <c r="J80" s="5"/>
      <c r="K80" s="5" t="s">
        <v>247</v>
      </c>
      <c r="L80" s="5"/>
      <c r="M80" s="11">
        <v>887500000</v>
      </c>
      <c r="N80" s="11"/>
      <c r="O80" s="11">
        <v>-90402336498</v>
      </c>
      <c r="P80" s="11"/>
      <c r="Q80" s="11">
        <v>0</v>
      </c>
      <c r="R80" s="11"/>
      <c r="S80" s="11">
        <v>-89514836498</v>
      </c>
      <c r="U80" s="10">
        <v>-0.1371</v>
      </c>
    </row>
    <row r="81" spans="1:22" ht="18.75" x14ac:dyDescent="0.45">
      <c r="A81" s="2" t="s">
        <v>22</v>
      </c>
      <c r="C81" s="8">
        <v>0</v>
      </c>
      <c r="D81" s="5"/>
      <c r="E81" s="11">
        <v>-7598518200</v>
      </c>
      <c r="F81" s="11"/>
      <c r="G81" s="11">
        <v>0</v>
      </c>
      <c r="H81" s="11"/>
      <c r="I81" s="11">
        <v>-7598518200</v>
      </c>
      <c r="J81" s="5"/>
      <c r="K81" s="5" t="s">
        <v>237</v>
      </c>
      <c r="L81" s="5"/>
      <c r="M81" s="11">
        <v>735000000</v>
      </c>
      <c r="N81" s="11"/>
      <c r="O81" s="11">
        <v>-1971638938</v>
      </c>
      <c r="P81" s="11"/>
      <c r="Q81" s="11">
        <v>0</v>
      </c>
      <c r="R81" s="11"/>
      <c r="S81" s="11">
        <v>-1236638938</v>
      </c>
      <c r="U81" s="10">
        <v>-1.9E-3</v>
      </c>
    </row>
    <row r="82" spans="1:22" ht="18.75" x14ac:dyDescent="0.45">
      <c r="A82" s="2" t="s">
        <v>17</v>
      </c>
      <c r="C82" s="8">
        <v>0</v>
      </c>
      <c r="D82" s="5"/>
      <c r="E82" s="11">
        <v>-1551998415</v>
      </c>
      <c r="F82" s="11"/>
      <c r="G82" s="11">
        <v>0</v>
      </c>
      <c r="H82" s="11"/>
      <c r="I82" s="11">
        <v>-1551998415</v>
      </c>
      <c r="J82" s="5"/>
      <c r="K82" s="5" t="s">
        <v>248</v>
      </c>
      <c r="L82" s="5"/>
      <c r="M82" s="11">
        <v>605000000</v>
      </c>
      <c r="N82" s="11"/>
      <c r="O82" s="11">
        <v>-4691045802</v>
      </c>
      <c r="P82" s="11"/>
      <c r="Q82" s="11">
        <v>0</v>
      </c>
      <c r="R82" s="11"/>
      <c r="S82" s="11">
        <v>-4086045802</v>
      </c>
      <c r="U82" s="10">
        <v>-6.3E-3</v>
      </c>
    </row>
    <row r="83" spans="1:22" ht="18.75" x14ac:dyDescent="0.45">
      <c r="A83" s="2" t="s">
        <v>21</v>
      </c>
      <c r="C83" s="8">
        <v>0</v>
      </c>
      <c r="D83" s="5"/>
      <c r="E83" s="11">
        <v>-23113774825</v>
      </c>
      <c r="F83" s="11"/>
      <c r="G83" s="11">
        <v>0</v>
      </c>
      <c r="H83" s="11"/>
      <c r="I83" s="11">
        <v>-23113774825</v>
      </c>
      <c r="J83" s="5"/>
      <c r="K83" s="5" t="s">
        <v>249</v>
      </c>
      <c r="L83" s="5"/>
      <c r="M83" s="11">
        <v>2890860</v>
      </c>
      <c r="N83" s="11"/>
      <c r="O83" s="11">
        <v>-99571178070</v>
      </c>
      <c r="P83" s="11"/>
      <c r="Q83" s="11">
        <v>0</v>
      </c>
      <c r="R83" s="11"/>
      <c r="S83" s="11">
        <v>-99568287210</v>
      </c>
      <c r="U83" s="10">
        <v>-0.1525</v>
      </c>
    </row>
    <row r="84" spans="1:22" ht="18.75" x14ac:dyDescent="0.45">
      <c r="A84" s="2" t="s">
        <v>49</v>
      </c>
      <c r="C84" s="8">
        <v>0</v>
      </c>
      <c r="D84" s="5"/>
      <c r="E84" s="11">
        <v>-6224446085</v>
      </c>
      <c r="F84" s="11"/>
      <c r="G84" s="11">
        <v>0</v>
      </c>
      <c r="H84" s="11"/>
      <c r="I84" s="11">
        <v>-6224446085</v>
      </c>
      <c r="J84" s="5"/>
      <c r="K84" s="5" t="s">
        <v>250</v>
      </c>
      <c r="L84" s="5"/>
      <c r="M84" s="11">
        <v>1221890965</v>
      </c>
      <c r="N84" s="11"/>
      <c r="O84" s="11">
        <v>-4427933567</v>
      </c>
      <c r="P84" s="11"/>
      <c r="Q84" s="11">
        <v>0</v>
      </c>
      <c r="R84" s="11"/>
      <c r="S84" s="11">
        <v>-3206042602</v>
      </c>
      <c r="U84" s="10">
        <v>-4.8999999999999998E-3</v>
      </c>
    </row>
    <row r="85" spans="1:22" ht="18.75" x14ac:dyDescent="0.45">
      <c r="A85" s="2" t="s">
        <v>67</v>
      </c>
      <c r="C85" s="8">
        <v>0</v>
      </c>
      <c r="D85" s="5"/>
      <c r="E85" s="11">
        <v>-5159119500</v>
      </c>
      <c r="F85" s="11"/>
      <c r="G85" s="11">
        <v>0</v>
      </c>
      <c r="H85" s="11"/>
      <c r="I85" s="11">
        <v>-5159119500</v>
      </c>
      <c r="J85" s="5"/>
      <c r="K85" s="5" t="s">
        <v>221</v>
      </c>
      <c r="L85" s="5"/>
      <c r="M85" s="11">
        <v>750000000</v>
      </c>
      <c r="N85" s="11"/>
      <c r="O85" s="11">
        <v>3406142238</v>
      </c>
      <c r="P85" s="11"/>
      <c r="Q85" s="11">
        <v>0</v>
      </c>
      <c r="R85" s="11"/>
      <c r="S85" s="11">
        <v>4156142238</v>
      </c>
      <c r="U85" s="10">
        <v>6.4000000000000003E-3</v>
      </c>
    </row>
    <row r="86" spans="1:22" ht="18.75" x14ac:dyDescent="0.45">
      <c r="A86" s="2" t="s">
        <v>58</v>
      </c>
      <c r="C86" s="8">
        <v>0</v>
      </c>
      <c r="D86" s="5"/>
      <c r="E86" s="11">
        <v>-10250983152</v>
      </c>
      <c r="F86" s="11"/>
      <c r="G86" s="11">
        <v>0</v>
      </c>
      <c r="H86" s="11"/>
      <c r="I86" s="11">
        <v>-10250983152</v>
      </c>
      <c r="J86" s="5"/>
      <c r="K86" s="5" t="s">
        <v>223</v>
      </c>
      <c r="L86" s="5"/>
      <c r="M86" s="11">
        <v>1703766892</v>
      </c>
      <c r="N86" s="11"/>
      <c r="O86" s="11">
        <v>-51911915537</v>
      </c>
      <c r="P86" s="11"/>
      <c r="Q86" s="11">
        <v>0</v>
      </c>
      <c r="R86" s="11"/>
      <c r="S86" s="11">
        <v>-50208148645</v>
      </c>
      <c r="U86" s="10">
        <v>-7.6899999999999996E-2</v>
      </c>
    </row>
    <row r="87" spans="1:22" ht="18.75" x14ac:dyDescent="0.45">
      <c r="A87" s="2" t="s">
        <v>59</v>
      </c>
      <c r="C87" s="8">
        <v>0</v>
      </c>
      <c r="D87" s="5"/>
      <c r="E87" s="11">
        <v>-12403298637</v>
      </c>
      <c r="F87" s="11"/>
      <c r="G87" s="11">
        <v>0</v>
      </c>
      <c r="H87" s="11"/>
      <c r="I87" s="11">
        <v>-12403298637</v>
      </c>
      <c r="J87" s="5"/>
      <c r="K87" s="5" t="s">
        <v>251</v>
      </c>
      <c r="L87" s="5"/>
      <c r="M87" s="11">
        <v>925000000</v>
      </c>
      <c r="N87" s="11"/>
      <c r="O87" s="11">
        <v>-9014582758</v>
      </c>
      <c r="P87" s="11"/>
      <c r="Q87" s="11">
        <v>0</v>
      </c>
      <c r="R87" s="11"/>
      <c r="S87" s="11">
        <v>-8089582758</v>
      </c>
      <c r="U87" s="10">
        <v>-1.24E-2</v>
      </c>
    </row>
    <row r="88" spans="1:22" ht="18.75" x14ac:dyDescent="0.45">
      <c r="A88" s="2" t="s">
        <v>51</v>
      </c>
      <c r="C88" s="8">
        <v>0</v>
      </c>
      <c r="D88" s="5"/>
      <c r="E88" s="11">
        <v>-790269750</v>
      </c>
      <c r="F88" s="11"/>
      <c r="G88" s="11">
        <v>0</v>
      </c>
      <c r="H88" s="11"/>
      <c r="I88" s="11">
        <v>-790269750</v>
      </c>
      <c r="J88" s="5"/>
      <c r="K88" s="5" t="s">
        <v>107</v>
      </c>
      <c r="L88" s="5"/>
      <c r="M88" s="11">
        <v>1000000000</v>
      </c>
      <c r="N88" s="11"/>
      <c r="O88" s="11">
        <v>117791094</v>
      </c>
      <c r="P88" s="11"/>
      <c r="Q88" s="11">
        <v>0</v>
      </c>
      <c r="R88" s="11"/>
      <c r="S88" s="11">
        <v>1117791094</v>
      </c>
      <c r="U88" s="10">
        <v>1.6999999999999999E-3</v>
      </c>
    </row>
    <row r="89" spans="1:22" ht="18.75" x14ac:dyDescent="0.45">
      <c r="A89" s="2" t="s">
        <v>41</v>
      </c>
      <c r="C89" s="8">
        <v>0</v>
      </c>
      <c r="D89" s="5"/>
      <c r="E89" s="11">
        <v>-54322897392</v>
      </c>
      <c r="F89" s="11"/>
      <c r="G89" s="11">
        <v>0</v>
      </c>
      <c r="H89" s="11"/>
      <c r="I89" s="11">
        <v>-54322897392</v>
      </c>
      <c r="J89" s="5"/>
      <c r="K89" s="5" t="s">
        <v>252</v>
      </c>
      <c r="L89" s="5"/>
      <c r="M89" s="11">
        <v>9717180990</v>
      </c>
      <c r="N89" s="11"/>
      <c r="O89" s="11">
        <v>-168263191306</v>
      </c>
      <c r="P89" s="11"/>
      <c r="Q89" s="11">
        <v>0</v>
      </c>
      <c r="R89" s="11"/>
      <c r="S89" s="11">
        <v>-158546010316</v>
      </c>
      <c r="U89" s="10">
        <v>-0.24279999999999999</v>
      </c>
    </row>
    <row r="90" spans="1:22" ht="18.75" x14ac:dyDescent="0.45">
      <c r="A90" s="2" t="s">
        <v>32</v>
      </c>
      <c r="C90" s="8">
        <v>0</v>
      </c>
      <c r="D90" s="5"/>
      <c r="E90" s="11">
        <v>-1020940125</v>
      </c>
      <c r="F90" s="11"/>
      <c r="G90" s="11">
        <v>0</v>
      </c>
      <c r="H90" s="11"/>
      <c r="I90" s="11">
        <v>-1020940125</v>
      </c>
      <c r="J90" s="5"/>
      <c r="K90" s="5" t="s">
        <v>253</v>
      </c>
      <c r="L90" s="5"/>
      <c r="M90" s="11">
        <v>2328362</v>
      </c>
      <c r="N90" s="11"/>
      <c r="O90" s="11">
        <v>4710538909</v>
      </c>
      <c r="P90" s="11"/>
      <c r="Q90" s="11">
        <v>0</v>
      </c>
      <c r="R90" s="11"/>
      <c r="S90" s="11">
        <v>4712867271</v>
      </c>
      <c r="U90" s="10">
        <v>7.1999999999999998E-3</v>
      </c>
    </row>
    <row r="91" spans="1:22" ht="18.75" x14ac:dyDescent="0.45">
      <c r="A91" s="2" t="s">
        <v>61</v>
      </c>
      <c r="C91" s="8">
        <v>0</v>
      </c>
      <c r="D91" s="5"/>
      <c r="E91" s="11">
        <v>103772378</v>
      </c>
      <c r="F91" s="11"/>
      <c r="G91" s="11">
        <v>0</v>
      </c>
      <c r="H91" s="11"/>
      <c r="I91" s="11">
        <v>103772378</v>
      </c>
      <c r="J91" s="5"/>
      <c r="K91" s="5" t="s">
        <v>254</v>
      </c>
      <c r="L91" s="5"/>
      <c r="M91" s="11">
        <v>0</v>
      </c>
      <c r="N91" s="11"/>
      <c r="O91" s="11">
        <v>1566526211</v>
      </c>
      <c r="P91" s="11"/>
      <c r="Q91" s="11">
        <v>0</v>
      </c>
      <c r="R91" s="11"/>
      <c r="S91" s="11">
        <v>1566526211</v>
      </c>
      <c r="U91" s="10">
        <v>2.3999999999999998E-3</v>
      </c>
      <c r="V91" s="14"/>
    </row>
    <row r="92" spans="1:22" ht="18.75" x14ac:dyDescent="0.45">
      <c r="A92" s="2" t="s">
        <v>45</v>
      </c>
      <c r="C92" s="8">
        <v>0</v>
      </c>
      <c r="D92" s="5"/>
      <c r="E92" s="11">
        <v>-16079752800</v>
      </c>
      <c r="F92" s="11"/>
      <c r="G92" s="11">
        <v>0</v>
      </c>
      <c r="H92" s="11"/>
      <c r="I92" s="11">
        <v>-16079752800</v>
      </c>
      <c r="J92" s="5"/>
      <c r="K92" s="5" t="s">
        <v>255</v>
      </c>
      <c r="L92" s="5"/>
      <c r="M92" s="11">
        <v>0</v>
      </c>
      <c r="N92" s="11"/>
      <c r="O92" s="11">
        <v>-15186373070</v>
      </c>
      <c r="P92" s="11"/>
      <c r="Q92" s="11">
        <v>0</v>
      </c>
      <c r="R92" s="11"/>
      <c r="S92" s="11">
        <v>-15186373070</v>
      </c>
      <c r="U92" s="10">
        <v>-2.3300000000000001E-2</v>
      </c>
    </row>
    <row r="93" spans="1:22" ht="18.75" x14ac:dyDescent="0.45">
      <c r="A93" s="2" t="s">
        <v>28</v>
      </c>
      <c r="C93" s="8">
        <v>0</v>
      </c>
      <c r="D93" s="5"/>
      <c r="E93" s="11">
        <v>-11196723757</v>
      </c>
      <c r="F93" s="11"/>
      <c r="G93" s="11">
        <v>0</v>
      </c>
      <c r="H93" s="11"/>
      <c r="I93" s="11">
        <v>-11196723757</v>
      </c>
      <c r="J93" s="5"/>
      <c r="K93" s="5" t="s">
        <v>256</v>
      </c>
      <c r="L93" s="5"/>
      <c r="M93" s="11">
        <v>0</v>
      </c>
      <c r="N93" s="11"/>
      <c r="O93" s="11">
        <v>-9593791705</v>
      </c>
      <c r="P93" s="11"/>
      <c r="Q93" s="11">
        <v>0</v>
      </c>
      <c r="R93" s="11"/>
      <c r="S93" s="11">
        <v>-9593791705</v>
      </c>
      <c r="U93" s="10">
        <v>-1.47E-2</v>
      </c>
    </row>
    <row r="94" spans="1:22" ht="18.75" x14ac:dyDescent="0.45">
      <c r="A94" s="2" t="s">
        <v>72</v>
      </c>
      <c r="C94" s="8">
        <v>0</v>
      </c>
      <c r="D94" s="5"/>
      <c r="E94" s="11">
        <v>232530162</v>
      </c>
      <c r="F94" s="11"/>
      <c r="G94" s="11">
        <v>0</v>
      </c>
      <c r="H94" s="11"/>
      <c r="I94" s="11">
        <v>232530162</v>
      </c>
      <c r="J94" s="5"/>
      <c r="K94" s="5" t="s">
        <v>257</v>
      </c>
      <c r="L94" s="5"/>
      <c r="M94" s="11">
        <v>0</v>
      </c>
      <c r="N94" s="11"/>
      <c r="O94" s="11">
        <v>232530162</v>
      </c>
      <c r="P94" s="11"/>
      <c r="Q94" s="11">
        <v>0</v>
      </c>
      <c r="R94" s="11"/>
      <c r="S94" s="11">
        <v>232530162</v>
      </c>
      <c r="U94" s="10">
        <v>4.0000000000000002E-4</v>
      </c>
    </row>
    <row r="95" spans="1:22" ht="18.75" x14ac:dyDescent="0.45">
      <c r="A95" s="2" t="s">
        <v>37</v>
      </c>
      <c r="C95" s="8">
        <v>0</v>
      </c>
      <c r="D95" s="5"/>
      <c r="E95" s="11">
        <v>161133259</v>
      </c>
      <c r="F95" s="11"/>
      <c r="G95" s="11">
        <v>0</v>
      </c>
      <c r="H95" s="11"/>
      <c r="I95" s="11">
        <v>161133259</v>
      </c>
      <c r="J95" s="5"/>
      <c r="K95" s="5" t="s">
        <v>258</v>
      </c>
      <c r="L95" s="5"/>
      <c r="M95" s="11">
        <v>0</v>
      </c>
      <c r="N95" s="11"/>
      <c r="O95" s="11">
        <v>815587958</v>
      </c>
      <c r="P95" s="11"/>
      <c r="Q95" s="11">
        <v>0</v>
      </c>
      <c r="R95" s="11"/>
      <c r="S95" s="11">
        <v>815587958</v>
      </c>
      <c r="U95" s="10">
        <v>1.1999999999999999E-3</v>
      </c>
    </row>
    <row r="96" spans="1:22" ht="18.75" x14ac:dyDescent="0.45">
      <c r="A96" s="2" t="s">
        <v>57</v>
      </c>
      <c r="C96" s="8">
        <v>0</v>
      </c>
      <c r="D96" s="5"/>
      <c r="E96" s="11">
        <v>-2054414784</v>
      </c>
      <c r="F96" s="11"/>
      <c r="G96" s="11">
        <v>0</v>
      </c>
      <c r="H96" s="11"/>
      <c r="I96" s="11">
        <v>-2054414784</v>
      </c>
      <c r="J96" s="5"/>
      <c r="K96" s="5" t="s">
        <v>62</v>
      </c>
      <c r="L96" s="5"/>
      <c r="M96" s="11">
        <v>0</v>
      </c>
      <c r="N96" s="11"/>
      <c r="O96" s="11">
        <v>7403281554</v>
      </c>
      <c r="P96" s="11"/>
      <c r="Q96" s="11">
        <v>0</v>
      </c>
      <c r="R96" s="11"/>
      <c r="S96" s="11">
        <v>7403281554</v>
      </c>
      <c r="U96" s="10">
        <v>1.1299999999999999E-2</v>
      </c>
    </row>
    <row r="97" spans="1:21" ht="18.75" x14ac:dyDescent="0.45">
      <c r="A97" s="2" t="s">
        <v>34</v>
      </c>
      <c r="C97" s="8">
        <v>0</v>
      </c>
      <c r="D97" s="5"/>
      <c r="E97" s="11">
        <v>-10020024000</v>
      </c>
      <c r="F97" s="11"/>
      <c r="G97" s="11">
        <v>0</v>
      </c>
      <c r="H97" s="11"/>
      <c r="I97" s="11">
        <v>-10020024000</v>
      </c>
      <c r="J97" s="5"/>
      <c r="K97" s="5" t="s">
        <v>259</v>
      </c>
      <c r="L97" s="5"/>
      <c r="M97" s="11">
        <v>0</v>
      </c>
      <c r="N97" s="11"/>
      <c r="O97" s="11">
        <v>-53636632115</v>
      </c>
      <c r="P97" s="11"/>
      <c r="Q97" s="11">
        <v>0</v>
      </c>
      <c r="R97" s="11"/>
      <c r="S97" s="11">
        <v>-53636632115</v>
      </c>
      <c r="U97" s="10">
        <v>-8.2199999999999995E-2</v>
      </c>
    </row>
    <row r="98" spans="1:21" ht="18.75" x14ac:dyDescent="0.45">
      <c r="A98" s="2" t="s">
        <v>40</v>
      </c>
      <c r="C98" s="8">
        <v>0</v>
      </c>
      <c r="D98" s="5"/>
      <c r="E98" s="11">
        <v>-17359967528</v>
      </c>
      <c r="F98" s="11"/>
      <c r="G98" s="11">
        <v>0</v>
      </c>
      <c r="H98" s="11"/>
      <c r="I98" s="11">
        <v>-17359967528</v>
      </c>
      <c r="J98" s="5"/>
      <c r="K98" s="5" t="s">
        <v>260</v>
      </c>
      <c r="L98" s="5"/>
      <c r="M98" s="11">
        <v>0</v>
      </c>
      <c r="N98" s="11"/>
      <c r="O98" s="11">
        <v>-21105246459</v>
      </c>
      <c r="P98" s="11"/>
      <c r="Q98" s="11">
        <v>0</v>
      </c>
      <c r="R98" s="11"/>
      <c r="S98" s="11">
        <v>-21105246459</v>
      </c>
      <c r="U98" s="10">
        <v>-3.2300000000000002E-2</v>
      </c>
    </row>
    <row r="99" spans="1:21" ht="18.75" x14ac:dyDescent="0.45">
      <c r="A99" s="2" t="s">
        <v>69</v>
      </c>
      <c r="C99" s="8">
        <v>0</v>
      </c>
      <c r="D99" s="5"/>
      <c r="E99" s="11">
        <v>0</v>
      </c>
      <c r="F99" s="11"/>
      <c r="G99" s="11">
        <v>0</v>
      </c>
      <c r="H99" s="11"/>
      <c r="I99" s="11">
        <v>0</v>
      </c>
      <c r="J99" s="5"/>
      <c r="K99" s="5" t="s">
        <v>16</v>
      </c>
      <c r="L99" s="5"/>
      <c r="M99" s="11">
        <v>0</v>
      </c>
      <c r="N99" s="11"/>
      <c r="O99" s="11">
        <f>216500-17</f>
        <v>216483</v>
      </c>
      <c r="P99" s="11"/>
      <c r="Q99" s="11">
        <v>0</v>
      </c>
      <c r="R99" s="11"/>
      <c r="S99" s="11">
        <v>216500</v>
      </c>
      <c r="U99" s="10">
        <v>0</v>
      </c>
    </row>
    <row r="100" spans="1:21" ht="18.75" x14ac:dyDescent="0.45">
      <c r="A100" s="2" t="s">
        <v>284</v>
      </c>
      <c r="C100" s="8"/>
      <c r="D100" s="5"/>
      <c r="E100" s="11"/>
      <c r="F100" s="11"/>
      <c r="G100" s="11"/>
      <c r="H100" s="11"/>
      <c r="I100" s="11"/>
      <c r="J100" s="5"/>
      <c r="K100" s="5"/>
      <c r="L100" s="5"/>
      <c r="M100" s="11">
        <v>0</v>
      </c>
      <c r="N100" s="11"/>
      <c r="O100" s="11">
        <v>0</v>
      </c>
      <c r="P100" s="11"/>
      <c r="Q100" s="11">
        <v>57501492</v>
      </c>
      <c r="R100" s="11"/>
      <c r="S100" s="11">
        <f>M100+O100+Q100</f>
        <v>57501492</v>
      </c>
      <c r="U100" s="10"/>
    </row>
    <row r="101" spans="1:21" ht="18.75" thickBot="1" x14ac:dyDescent="0.45">
      <c r="C101" s="15">
        <f>SUM(C8:C99)</f>
        <v>2963079859</v>
      </c>
      <c r="D101" s="5"/>
      <c r="E101" s="15">
        <f>SUM(E8:E99)</f>
        <v>-952124438600</v>
      </c>
      <c r="F101" s="11"/>
      <c r="G101" s="15">
        <f>SUM(G8:G99)</f>
        <v>55097369433</v>
      </c>
      <c r="H101" s="11"/>
      <c r="I101" s="15">
        <f>SUM(I8:I99)</f>
        <v>-894063989308</v>
      </c>
      <c r="M101" s="15">
        <f>SUM(M8:M100)</f>
        <v>96172282039</v>
      </c>
      <c r="N101" s="5"/>
      <c r="O101" s="15">
        <f>SUM(O8:O100)</f>
        <v>-903521940855</v>
      </c>
      <c r="P101" s="5"/>
      <c r="Q101" s="15">
        <f>SUM(Q8:Q100)</f>
        <v>1402902844661</v>
      </c>
      <c r="S101" s="15">
        <f>SUM(S8:S100)</f>
        <v>595553185862</v>
      </c>
    </row>
    <row r="102" spans="1:21" ht="18.75" thickTop="1" x14ac:dyDescent="0.4">
      <c r="C102" s="5"/>
      <c r="D102" s="5"/>
      <c r="E102" s="11"/>
      <c r="F102" s="11"/>
      <c r="G102" s="11"/>
      <c r="H102" s="11"/>
      <c r="I102" s="11"/>
    </row>
    <row r="103" spans="1:21" x14ac:dyDescent="0.4">
      <c r="E103" s="14"/>
      <c r="F103" s="14"/>
      <c r="G103" s="14"/>
      <c r="H103" s="14"/>
      <c r="I103" s="14"/>
      <c r="O103" s="11"/>
    </row>
    <row r="104" spans="1:21" x14ac:dyDescent="0.4">
      <c r="E104" s="14"/>
      <c r="F104" s="14"/>
      <c r="G104" s="14"/>
      <c r="H104" s="14"/>
      <c r="I104" s="14"/>
      <c r="O104" s="11"/>
      <c r="Q104" s="11"/>
    </row>
    <row r="105" spans="1:21" x14ac:dyDescent="0.4">
      <c r="E105" s="14"/>
      <c r="F105" s="14"/>
      <c r="G105" s="14"/>
      <c r="H105" s="14"/>
      <c r="I105" s="14"/>
      <c r="O105" s="11"/>
    </row>
    <row r="106" spans="1:21" x14ac:dyDescent="0.4">
      <c r="O106" s="14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ignoredErrors>
    <ignoredError sqref="K8:K9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topLeftCell="A4" workbookViewId="0">
      <selection activeCell="G1" sqref="G1:G1048576"/>
    </sheetView>
  </sheetViews>
  <sheetFormatPr defaultRowHeight="18" x14ac:dyDescent="0.4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126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16" t="s">
        <v>130</v>
      </c>
      <c r="C6" s="16" t="s">
        <v>128</v>
      </c>
      <c r="D6" s="16" t="s">
        <v>128</v>
      </c>
      <c r="E6" s="16" t="s">
        <v>128</v>
      </c>
      <c r="F6" s="16" t="s">
        <v>128</v>
      </c>
      <c r="G6" s="16" t="s">
        <v>128</v>
      </c>
      <c r="H6" s="16" t="s">
        <v>128</v>
      </c>
      <c r="I6" s="16" t="s">
        <v>128</v>
      </c>
      <c r="K6" s="16" t="s">
        <v>129</v>
      </c>
      <c r="L6" s="16" t="s">
        <v>129</v>
      </c>
      <c r="M6" s="16" t="s">
        <v>129</v>
      </c>
      <c r="N6" s="16" t="s">
        <v>129</v>
      </c>
      <c r="O6" s="16" t="s">
        <v>129</v>
      </c>
      <c r="P6" s="16" t="s">
        <v>129</v>
      </c>
      <c r="Q6" s="16" t="s">
        <v>129</v>
      </c>
    </row>
    <row r="7" spans="1:17" ht="27.75" x14ac:dyDescent="0.4">
      <c r="A7" s="16" t="s">
        <v>130</v>
      </c>
      <c r="C7" s="16" t="s">
        <v>261</v>
      </c>
      <c r="E7" s="16" t="s">
        <v>214</v>
      </c>
      <c r="G7" s="16" t="s">
        <v>215</v>
      </c>
      <c r="I7" s="16" t="s">
        <v>262</v>
      </c>
      <c r="K7" s="16" t="s">
        <v>261</v>
      </c>
      <c r="M7" s="16" t="s">
        <v>214</v>
      </c>
      <c r="O7" s="16" t="s">
        <v>215</v>
      </c>
      <c r="Q7" s="16" t="s">
        <v>262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rightToLeft="1" topLeftCell="A4" workbookViewId="0">
      <selection activeCell="E15" sqref="E15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7.75" x14ac:dyDescent="0.4">
      <c r="A3" s="16" t="s">
        <v>126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7.75" x14ac:dyDescent="0.4">
      <c r="A6" s="16" t="s">
        <v>263</v>
      </c>
      <c r="B6" s="16" t="s">
        <v>263</v>
      </c>
      <c r="C6" s="16" t="s">
        <v>263</v>
      </c>
      <c r="E6" s="16" t="s">
        <v>128</v>
      </c>
      <c r="F6" s="16" t="s">
        <v>128</v>
      </c>
      <c r="G6" s="16" t="s">
        <v>128</v>
      </c>
      <c r="I6" s="16" t="s">
        <v>129</v>
      </c>
      <c r="J6" s="16" t="s">
        <v>129</v>
      </c>
      <c r="K6" s="16" t="s">
        <v>129</v>
      </c>
    </row>
    <row r="7" spans="1:11" ht="82.5" customHeight="1" x14ac:dyDescent="0.4">
      <c r="A7" s="16" t="s">
        <v>264</v>
      </c>
      <c r="C7" s="16" t="s">
        <v>97</v>
      </c>
      <c r="E7" s="17" t="s">
        <v>274</v>
      </c>
      <c r="G7" s="17" t="s">
        <v>275</v>
      </c>
      <c r="I7" s="17" t="s">
        <v>273</v>
      </c>
      <c r="K7" s="17" t="s">
        <v>275</v>
      </c>
    </row>
    <row r="8" spans="1:11" ht="18.75" x14ac:dyDescent="0.45">
      <c r="A8" s="2" t="s">
        <v>103</v>
      </c>
      <c r="C8" s="1" t="s">
        <v>104</v>
      </c>
      <c r="E8" s="11">
        <v>0</v>
      </c>
      <c r="F8" s="5"/>
      <c r="G8" s="5" t="s">
        <v>135</v>
      </c>
      <c r="H8" s="5"/>
      <c r="I8" s="8">
        <v>201502250</v>
      </c>
      <c r="K8" s="1" t="s">
        <v>135</v>
      </c>
    </row>
    <row r="9" spans="1:11" ht="18.75" x14ac:dyDescent="0.45">
      <c r="A9" s="2" t="s">
        <v>108</v>
      </c>
      <c r="C9" s="1" t="s">
        <v>109</v>
      </c>
      <c r="E9" s="11">
        <v>2859</v>
      </c>
      <c r="F9" s="5"/>
      <c r="G9" s="5" t="s">
        <v>135</v>
      </c>
      <c r="H9" s="5"/>
      <c r="I9" s="8">
        <v>21187</v>
      </c>
      <c r="K9" s="1" t="s">
        <v>135</v>
      </c>
    </row>
    <row r="10" spans="1:11" ht="18.75" x14ac:dyDescent="0.45">
      <c r="A10" s="2" t="s">
        <v>111</v>
      </c>
      <c r="C10" s="1" t="s">
        <v>112</v>
      </c>
      <c r="E10" s="11">
        <v>-2490</v>
      </c>
      <c r="F10" s="5"/>
      <c r="G10" s="5" t="s">
        <v>135</v>
      </c>
      <c r="H10" s="5"/>
      <c r="I10" s="8">
        <v>2854</v>
      </c>
      <c r="K10" s="1" t="s">
        <v>135</v>
      </c>
    </row>
    <row r="11" spans="1:11" ht="18.75" x14ac:dyDescent="0.45">
      <c r="A11" s="2" t="s">
        <v>114</v>
      </c>
      <c r="C11" s="1" t="s">
        <v>115</v>
      </c>
      <c r="E11" s="11">
        <v>9892</v>
      </c>
      <c r="F11" s="5"/>
      <c r="G11" s="5" t="s">
        <v>135</v>
      </c>
      <c r="H11" s="5"/>
      <c r="I11" s="8">
        <v>954605</v>
      </c>
      <c r="K11" s="1" t="s">
        <v>135</v>
      </c>
    </row>
    <row r="12" spans="1:11" ht="18.75" x14ac:dyDescent="0.45">
      <c r="A12" s="2" t="s">
        <v>120</v>
      </c>
      <c r="C12" s="1" t="s">
        <v>121</v>
      </c>
      <c r="E12" s="11">
        <v>-177445133</v>
      </c>
      <c r="F12" s="5"/>
      <c r="G12" s="5" t="s">
        <v>135</v>
      </c>
      <c r="H12" s="5"/>
      <c r="I12" s="8">
        <v>3292617</v>
      </c>
      <c r="K12" s="1" t="s">
        <v>135</v>
      </c>
    </row>
    <row r="13" spans="1:11" ht="18.75" x14ac:dyDescent="0.45">
      <c r="A13" s="2" t="s">
        <v>120</v>
      </c>
      <c r="C13" s="1" t="s">
        <v>265</v>
      </c>
      <c r="E13" s="11">
        <v>0</v>
      </c>
      <c r="F13" s="5"/>
      <c r="G13" s="5" t="s">
        <v>135</v>
      </c>
      <c r="H13" s="5"/>
      <c r="I13" s="8">
        <v>20081967</v>
      </c>
      <c r="K13" s="1" t="s">
        <v>135</v>
      </c>
    </row>
    <row r="14" spans="1:11" ht="18.75" x14ac:dyDescent="0.45">
      <c r="A14" s="2" t="s">
        <v>120</v>
      </c>
      <c r="C14" s="1" t="s">
        <v>123</v>
      </c>
      <c r="E14" s="11">
        <v>6024590160</v>
      </c>
      <c r="F14" s="5"/>
      <c r="G14" s="5" t="s">
        <v>135</v>
      </c>
      <c r="H14" s="5"/>
      <c r="I14" s="8">
        <v>15262295072</v>
      </c>
      <c r="K14" s="1" t="s">
        <v>135</v>
      </c>
    </row>
    <row r="15" spans="1:11" ht="18.75" thickBot="1" x14ac:dyDescent="0.45">
      <c r="E15" s="15">
        <f>SUM(E8:E14)</f>
        <v>5847155288</v>
      </c>
      <c r="F15" s="5"/>
      <c r="G15" s="5"/>
      <c r="H15" s="5"/>
      <c r="I15" s="9">
        <f>SUM(I8:I14)</f>
        <v>15488150552</v>
      </c>
    </row>
    <row r="16" spans="1:11" ht="18.75" thickTop="1" x14ac:dyDescent="0.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E11" sqref="E11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16" t="s">
        <v>0</v>
      </c>
      <c r="B2" s="16"/>
      <c r="C2" s="16"/>
      <c r="D2" s="16"/>
      <c r="E2" s="16"/>
    </row>
    <row r="3" spans="1:5" ht="27.75" x14ac:dyDescent="0.4">
      <c r="A3" s="16" t="s">
        <v>126</v>
      </c>
      <c r="B3" s="16"/>
      <c r="C3" s="16"/>
      <c r="D3" s="16"/>
      <c r="E3" s="16"/>
    </row>
    <row r="4" spans="1:5" ht="27.75" x14ac:dyDescent="0.4">
      <c r="A4" s="16" t="s">
        <v>2</v>
      </c>
      <c r="B4" s="16"/>
      <c r="C4" s="16"/>
      <c r="D4" s="16"/>
      <c r="E4" s="16"/>
    </row>
    <row r="6" spans="1:5" ht="27.75" x14ac:dyDescent="0.4">
      <c r="A6" s="16" t="s">
        <v>266</v>
      </c>
      <c r="C6" s="16" t="s">
        <v>128</v>
      </c>
      <c r="E6" s="16" t="s">
        <v>6</v>
      </c>
    </row>
    <row r="7" spans="1:5" ht="27.75" x14ac:dyDescent="0.4">
      <c r="A7" s="16" t="s">
        <v>266</v>
      </c>
      <c r="C7" s="16" t="s">
        <v>100</v>
      </c>
      <c r="E7" s="16" t="s">
        <v>100</v>
      </c>
    </row>
    <row r="8" spans="1:5" ht="18.75" x14ac:dyDescent="0.45">
      <c r="A8" s="2" t="s">
        <v>266</v>
      </c>
      <c r="C8" s="11">
        <v>-67467</v>
      </c>
      <c r="D8" s="5"/>
      <c r="E8" s="8">
        <v>83082491</v>
      </c>
    </row>
    <row r="9" spans="1:5" ht="18.75" x14ac:dyDescent="0.45">
      <c r="A9" s="2" t="s">
        <v>267</v>
      </c>
      <c r="C9" s="11">
        <v>0</v>
      </c>
      <c r="D9" s="5"/>
      <c r="E9" s="8">
        <v>22</v>
      </c>
    </row>
    <row r="10" spans="1:5" ht="18.75" x14ac:dyDescent="0.45">
      <c r="A10" s="2" t="s">
        <v>268</v>
      </c>
      <c r="C10" s="11">
        <v>163473176</v>
      </c>
      <c r="D10" s="5"/>
      <c r="E10" s="8">
        <v>3066419437</v>
      </c>
    </row>
    <row r="11" spans="1:5" ht="19.5" thickBot="1" x14ac:dyDescent="0.5">
      <c r="A11" s="2" t="s">
        <v>135</v>
      </c>
      <c r="C11" s="15">
        <v>163405709</v>
      </c>
      <c r="D11" s="5"/>
      <c r="E11" s="9">
        <v>3149501950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rightToLeft="1" tabSelected="1" workbookViewId="0">
      <selection activeCell="G13" sqref="G13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16" t="s">
        <v>0</v>
      </c>
      <c r="B2" s="16"/>
      <c r="C2" s="16"/>
      <c r="D2" s="16"/>
      <c r="E2" s="16"/>
      <c r="F2" s="16"/>
      <c r="G2" s="16"/>
    </row>
    <row r="3" spans="1:7" ht="27.75" x14ac:dyDescent="0.4">
      <c r="A3" s="16" t="s">
        <v>126</v>
      </c>
      <c r="B3" s="16"/>
      <c r="C3" s="16"/>
      <c r="D3" s="16"/>
      <c r="E3" s="16"/>
      <c r="F3" s="16"/>
      <c r="G3" s="16"/>
    </row>
    <row r="4" spans="1:7" ht="27.75" x14ac:dyDescent="0.4">
      <c r="A4" s="16" t="s">
        <v>2</v>
      </c>
      <c r="B4" s="16"/>
      <c r="C4" s="16"/>
      <c r="D4" s="16"/>
      <c r="E4" s="16"/>
      <c r="F4" s="16"/>
      <c r="G4" s="16"/>
    </row>
    <row r="6" spans="1:7" ht="49.5" customHeight="1" x14ac:dyDescent="0.4">
      <c r="A6" s="16" t="s">
        <v>130</v>
      </c>
      <c r="C6" s="16" t="s">
        <v>100</v>
      </c>
      <c r="E6" s="16" t="s">
        <v>216</v>
      </c>
      <c r="G6" s="17" t="s">
        <v>272</v>
      </c>
    </row>
    <row r="7" spans="1:7" ht="18.75" x14ac:dyDescent="0.45">
      <c r="A7" s="2" t="s">
        <v>269</v>
      </c>
      <c r="C7" s="12">
        <v>-894063989308</v>
      </c>
      <c r="E7" s="4">
        <v>1.0118</v>
      </c>
      <c r="F7" s="5"/>
      <c r="G7" s="4">
        <v>-0.24429999999999999</v>
      </c>
    </row>
    <row r="8" spans="1:7" ht="18.75" x14ac:dyDescent="0.45">
      <c r="A8" s="2" t="s">
        <v>270</v>
      </c>
      <c r="C8" s="12">
        <v>0</v>
      </c>
      <c r="E8" s="4">
        <v>0</v>
      </c>
      <c r="F8" s="5"/>
      <c r="G8" s="4">
        <v>0</v>
      </c>
    </row>
    <row r="9" spans="1:7" ht="18.75" x14ac:dyDescent="0.45">
      <c r="A9" s="2" t="s">
        <v>271</v>
      </c>
      <c r="C9" s="12">
        <v>5847155288</v>
      </c>
      <c r="E9" s="4">
        <v>-6.6E-3</v>
      </c>
      <c r="F9" s="5"/>
      <c r="G9" s="4">
        <v>1.6000000000000001E-3</v>
      </c>
    </row>
    <row r="10" spans="1:7" ht="18.75" thickBot="1" x14ac:dyDescent="0.45">
      <c r="C10" s="13">
        <f>SUM(C7:C9)</f>
        <v>-888216834020</v>
      </c>
    </row>
    <row r="11" spans="1:7" ht="18.75" thickTop="1" x14ac:dyDescent="0.4"/>
    <row r="13" spans="1:7" ht="18.75" thickBot="1" x14ac:dyDescent="0.45">
      <c r="C13" s="15"/>
    </row>
    <row r="14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E1" sqref="E1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16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16" t="s">
        <v>4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</row>
    <row r="7" spans="1:17" ht="27.75" x14ac:dyDescent="0.4">
      <c r="A7" s="16" t="s">
        <v>3</v>
      </c>
      <c r="C7" s="16" t="s">
        <v>74</v>
      </c>
      <c r="E7" s="16" t="s">
        <v>75</v>
      </c>
      <c r="G7" s="16" t="s">
        <v>76</v>
      </c>
      <c r="I7" s="16" t="s">
        <v>77</v>
      </c>
      <c r="K7" s="16" t="s">
        <v>74</v>
      </c>
      <c r="M7" s="16" t="s">
        <v>75</v>
      </c>
      <c r="O7" s="16" t="s">
        <v>76</v>
      </c>
      <c r="Q7" s="16" t="s">
        <v>77</v>
      </c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topLeftCell="J1" workbookViewId="0">
      <selection activeCell="Y1" sqref="Y1:Y1048576"/>
    </sheetView>
  </sheetViews>
  <sheetFormatPr defaultRowHeight="18" x14ac:dyDescent="0.4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7.75" x14ac:dyDescent="0.4">
      <c r="A6" s="16" t="s">
        <v>78</v>
      </c>
      <c r="B6" s="16" t="s">
        <v>78</v>
      </c>
      <c r="C6" s="16" t="s">
        <v>78</v>
      </c>
      <c r="D6" s="16" t="s">
        <v>78</v>
      </c>
      <c r="E6" s="16" t="s">
        <v>78</v>
      </c>
      <c r="F6" s="16" t="s">
        <v>78</v>
      </c>
      <c r="G6" s="16" t="s">
        <v>78</v>
      </c>
      <c r="H6" s="16" t="s">
        <v>78</v>
      </c>
      <c r="I6" s="16" t="s">
        <v>78</v>
      </c>
      <c r="J6" s="16" t="s">
        <v>78</v>
      </c>
      <c r="K6" s="16" t="s">
        <v>78</v>
      </c>
      <c r="L6" s="16" t="s">
        <v>78</v>
      </c>
      <c r="M6" s="16" t="s">
        <v>78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7.75" x14ac:dyDescent="0.4">
      <c r="A7" s="16" t="s">
        <v>79</v>
      </c>
      <c r="C7" s="16" t="s">
        <v>80</v>
      </c>
      <c r="E7" s="16" t="s">
        <v>81</v>
      </c>
      <c r="G7" s="16" t="s">
        <v>82</v>
      </c>
      <c r="I7" s="16" t="s">
        <v>83</v>
      </c>
      <c r="K7" s="16" t="s">
        <v>84</v>
      </c>
      <c r="M7" s="16" t="s">
        <v>77</v>
      </c>
      <c r="O7" s="16" t="s">
        <v>7</v>
      </c>
      <c r="Q7" s="16" t="s">
        <v>8</v>
      </c>
      <c r="S7" s="16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6" t="s">
        <v>7</v>
      </c>
      <c r="AE7" s="16" t="s">
        <v>85</v>
      </c>
      <c r="AG7" s="16" t="s">
        <v>8</v>
      </c>
      <c r="AI7" s="16" t="s">
        <v>9</v>
      </c>
      <c r="AK7" s="16" t="s">
        <v>13</v>
      </c>
    </row>
    <row r="8" spans="1:37" ht="27.75" x14ac:dyDescent="0.4">
      <c r="A8" s="16" t="s">
        <v>79</v>
      </c>
      <c r="C8" s="16" t="s">
        <v>80</v>
      </c>
      <c r="E8" s="16" t="s">
        <v>81</v>
      </c>
      <c r="G8" s="16" t="s">
        <v>82</v>
      </c>
      <c r="I8" s="16" t="s">
        <v>83</v>
      </c>
      <c r="K8" s="16" t="s">
        <v>84</v>
      </c>
      <c r="M8" s="16" t="s">
        <v>77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85</v>
      </c>
      <c r="AG8" s="16" t="s">
        <v>8</v>
      </c>
      <c r="AI8" s="16" t="s">
        <v>9</v>
      </c>
      <c r="AK8" s="16" t="s">
        <v>13</v>
      </c>
    </row>
  </sheetData>
  <mergeCells count="28"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E1" sqref="E1:E1048576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ht="27.75" x14ac:dyDescent="0.4">
      <c r="A6" s="16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  <c r="M6" s="16" t="s">
        <v>6</v>
      </c>
    </row>
    <row r="7" spans="1:13" ht="27.75" x14ac:dyDescent="0.4">
      <c r="A7" s="16" t="s">
        <v>3</v>
      </c>
      <c r="C7" s="16" t="s">
        <v>7</v>
      </c>
      <c r="E7" s="16" t="s">
        <v>86</v>
      </c>
      <c r="G7" s="16" t="s">
        <v>87</v>
      </c>
      <c r="I7" s="16" t="s">
        <v>88</v>
      </c>
      <c r="K7" s="16" t="s">
        <v>89</v>
      </c>
      <c r="M7" s="16" t="s">
        <v>90</v>
      </c>
    </row>
  </sheetData>
  <mergeCells count="11">
    <mergeCell ref="A2:M2"/>
    <mergeCell ref="A3:M3"/>
    <mergeCell ref="A4:M4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zoomScale="60" zoomScaleNormal="60" workbookViewId="0">
      <selection activeCell="A4" sqref="A4:AE4"/>
    </sheetView>
  </sheetViews>
  <sheetFormatPr defaultRowHeight="18" x14ac:dyDescent="0.4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6" spans="1:31" ht="27.75" x14ac:dyDescent="0.4">
      <c r="A6" s="16" t="s">
        <v>91</v>
      </c>
      <c r="B6" s="16" t="s">
        <v>91</v>
      </c>
      <c r="C6" s="16" t="s">
        <v>91</v>
      </c>
      <c r="D6" s="16" t="s">
        <v>91</v>
      </c>
      <c r="E6" s="16" t="s">
        <v>91</v>
      </c>
      <c r="F6" s="16" t="s">
        <v>91</v>
      </c>
      <c r="G6" s="16" t="s">
        <v>91</v>
      </c>
      <c r="H6" s="16" t="s">
        <v>91</v>
      </c>
      <c r="I6" s="16" t="s">
        <v>91</v>
      </c>
      <c r="K6" s="16" t="s">
        <v>4</v>
      </c>
      <c r="L6" s="16" t="s">
        <v>4</v>
      </c>
      <c r="M6" s="16" t="s">
        <v>4</v>
      </c>
      <c r="N6" s="16" t="s">
        <v>4</v>
      </c>
      <c r="O6" s="16" t="s">
        <v>4</v>
      </c>
      <c r="Q6" s="16" t="s">
        <v>5</v>
      </c>
      <c r="R6" s="16" t="s">
        <v>5</v>
      </c>
      <c r="S6" s="16" t="s">
        <v>5</v>
      </c>
      <c r="T6" s="16" t="s">
        <v>5</v>
      </c>
      <c r="U6" s="16" t="s">
        <v>5</v>
      </c>
      <c r="V6" s="16" t="s">
        <v>5</v>
      </c>
      <c r="W6" s="16" t="s">
        <v>5</v>
      </c>
      <c r="Y6" s="16" t="s">
        <v>6</v>
      </c>
      <c r="Z6" s="16" t="s">
        <v>6</v>
      </c>
      <c r="AA6" s="16" t="s">
        <v>6</v>
      </c>
      <c r="AB6" s="16" t="s">
        <v>6</v>
      </c>
      <c r="AC6" s="16" t="s">
        <v>6</v>
      </c>
      <c r="AD6" s="16" t="s">
        <v>6</v>
      </c>
      <c r="AE6" s="16" t="s">
        <v>6</v>
      </c>
    </row>
    <row r="7" spans="1:31" ht="27.75" x14ac:dyDescent="0.4">
      <c r="A7" s="16" t="s">
        <v>92</v>
      </c>
      <c r="C7" s="16" t="s">
        <v>83</v>
      </c>
      <c r="E7" s="16" t="s">
        <v>84</v>
      </c>
      <c r="G7" s="16" t="s">
        <v>93</v>
      </c>
      <c r="I7" s="16" t="s">
        <v>81</v>
      </c>
      <c r="K7" s="16" t="s">
        <v>7</v>
      </c>
      <c r="M7" s="16" t="s">
        <v>8</v>
      </c>
      <c r="O7" s="16" t="s">
        <v>9</v>
      </c>
      <c r="Q7" s="16" t="s">
        <v>10</v>
      </c>
      <c r="R7" s="16" t="s">
        <v>10</v>
      </c>
      <c r="S7" s="16" t="s">
        <v>10</v>
      </c>
      <c r="U7" s="16" t="s">
        <v>11</v>
      </c>
      <c r="V7" s="16" t="s">
        <v>11</v>
      </c>
      <c r="W7" s="16" t="s">
        <v>11</v>
      </c>
      <c r="Y7" s="16" t="s">
        <v>7</v>
      </c>
      <c r="AA7" s="16" t="s">
        <v>8</v>
      </c>
      <c r="AC7" s="16" t="s">
        <v>9</v>
      </c>
      <c r="AE7" s="16" t="s">
        <v>94</v>
      </c>
    </row>
    <row r="8" spans="1:31" ht="27.75" x14ac:dyDescent="0.4">
      <c r="A8" s="16" t="s">
        <v>92</v>
      </c>
      <c r="C8" s="16" t="s">
        <v>83</v>
      </c>
      <c r="E8" s="16" t="s">
        <v>84</v>
      </c>
      <c r="G8" s="16" t="s">
        <v>93</v>
      </c>
      <c r="I8" s="16" t="s">
        <v>81</v>
      </c>
      <c r="K8" s="16" t="s">
        <v>7</v>
      </c>
      <c r="M8" s="16" t="s">
        <v>8</v>
      </c>
      <c r="O8" s="16" t="s">
        <v>9</v>
      </c>
      <c r="Q8" s="16" t="s">
        <v>7</v>
      </c>
      <c r="S8" s="16" t="s">
        <v>8</v>
      </c>
      <c r="U8" s="16" t="s">
        <v>7</v>
      </c>
      <c r="W8" s="16" t="s">
        <v>14</v>
      </c>
      <c r="Y8" s="16" t="s">
        <v>7</v>
      </c>
      <c r="AA8" s="16" t="s">
        <v>8</v>
      </c>
      <c r="AC8" s="16" t="s">
        <v>9</v>
      </c>
      <c r="AE8" s="16" t="s">
        <v>94</v>
      </c>
    </row>
  </sheetData>
  <mergeCells count="25">
    <mergeCell ref="A2:AE2"/>
    <mergeCell ref="M7:M8"/>
    <mergeCell ref="O7:O8"/>
    <mergeCell ref="K6:O6"/>
    <mergeCell ref="A7:A8"/>
    <mergeCell ref="C7:C8"/>
    <mergeCell ref="E7:E8"/>
    <mergeCell ref="G7:G8"/>
    <mergeCell ref="I7:I8"/>
    <mergeCell ref="A3:AE3"/>
    <mergeCell ref="A4:AE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topLeftCell="A16" workbookViewId="0">
      <selection activeCell="Q15" sqref="Q15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16" t="s">
        <v>95</v>
      </c>
      <c r="C6" s="16" t="s">
        <v>96</v>
      </c>
      <c r="D6" s="16" t="s">
        <v>96</v>
      </c>
      <c r="E6" s="16" t="s">
        <v>96</v>
      </c>
      <c r="F6" s="16" t="s">
        <v>96</v>
      </c>
      <c r="G6" s="16" t="s">
        <v>96</v>
      </c>
      <c r="H6" s="16" t="s">
        <v>96</v>
      </c>
      <c r="I6" s="16" t="s">
        <v>96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55.5" customHeight="1" x14ac:dyDescent="0.4">
      <c r="A7" s="16" t="s">
        <v>95</v>
      </c>
      <c r="C7" s="16" t="s">
        <v>97</v>
      </c>
      <c r="E7" s="16" t="s">
        <v>98</v>
      </c>
      <c r="G7" s="16" t="s">
        <v>99</v>
      </c>
      <c r="I7" s="16" t="s">
        <v>84</v>
      </c>
      <c r="K7" s="16" t="s">
        <v>100</v>
      </c>
      <c r="M7" s="16" t="s">
        <v>101</v>
      </c>
      <c r="O7" s="16" t="s">
        <v>102</v>
      </c>
      <c r="Q7" s="16" t="s">
        <v>100</v>
      </c>
      <c r="S7" s="17" t="s">
        <v>282</v>
      </c>
    </row>
    <row r="8" spans="1:19" ht="18.75" x14ac:dyDescent="0.45">
      <c r="A8" s="2" t="s">
        <v>103</v>
      </c>
      <c r="C8" s="1" t="s">
        <v>104</v>
      </c>
      <c r="E8" s="5" t="s">
        <v>105</v>
      </c>
      <c r="F8" s="5"/>
      <c r="G8" s="5" t="s">
        <v>106</v>
      </c>
      <c r="H8" s="5"/>
      <c r="I8" s="5">
        <v>0</v>
      </c>
      <c r="J8" s="5"/>
      <c r="K8" s="8">
        <v>4037902673</v>
      </c>
      <c r="L8" s="5"/>
      <c r="M8" s="8">
        <v>246311051356</v>
      </c>
      <c r="N8" s="5"/>
      <c r="O8" s="8">
        <v>247133766542</v>
      </c>
      <c r="P8" s="5"/>
      <c r="Q8" s="8">
        <v>3215187487</v>
      </c>
      <c r="R8" s="5"/>
      <c r="S8" s="4">
        <v>8.9999999999999998E-4</v>
      </c>
    </row>
    <row r="9" spans="1:19" ht="18.75" x14ac:dyDescent="0.45">
      <c r="A9" s="2" t="s">
        <v>108</v>
      </c>
      <c r="C9" s="1" t="s">
        <v>109</v>
      </c>
      <c r="E9" s="5" t="s">
        <v>105</v>
      </c>
      <c r="F9" s="5"/>
      <c r="G9" s="5" t="s">
        <v>110</v>
      </c>
      <c r="H9" s="5"/>
      <c r="I9" s="5">
        <v>10</v>
      </c>
      <c r="J9" s="5"/>
      <c r="K9" s="8">
        <v>350582</v>
      </c>
      <c r="L9" s="5"/>
      <c r="M9" s="8">
        <v>2858</v>
      </c>
      <c r="N9" s="5"/>
      <c r="O9" s="8">
        <v>0</v>
      </c>
      <c r="P9" s="5"/>
      <c r="Q9" s="8">
        <v>353440</v>
      </c>
      <c r="R9" s="5"/>
      <c r="S9" s="4">
        <v>0</v>
      </c>
    </row>
    <row r="10" spans="1:19" ht="18.75" x14ac:dyDescent="0.45">
      <c r="A10" s="2" t="s">
        <v>111</v>
      </c>
      <c r="C10" s="1" t="s">
        <v>112</v>
      </c>
      <c r="E10" s="5" t="s">
        <v>105</v>
      </c>
      <c r="F10" s="5"/>
      <c r="G10" s="5" t="s">
        <v>113</v>
      </c>
      <c r="H10" s="5"/>
      <c r="I10" s="5">
        <v>10</v>
      </c>
      <c r="J10" s="5"/>
      <c r="K10" s="8">
        <v>619265</v>
      </c>
      <c r="L10" s="5"/>
      <c r="M10" s="8">
        <v>4071</v>
      </c>
      <c r="N10" s="5"/>
      <c r="O10" s="8">
        <v>0</v>
      </c>
      <c r="P10" s="5"/>
      <c r="Q10" s="8">
        <v>623336</v>
      </c>
      <c r="R10" s="5"/>
      <c r="S10" s="4">
        <v>0</v>
      </c>
    </row>
    <row r="11" spans="1:19" ht="18.75" x14ac:dyDescent="0.45">
      <c r="A11" s="2" t="s">
        <v>114</v>
      </c>
      <c r="C11" s="1" t="s">
        <v>115</v>
      </c>
      <c r="E11" s="5" t="s">
        <v>105</v>
      </c>
      <c r="F11" s="5"/>
      <c r="G11" s="5" t="s">
        <v>116</v>
      </c>
      <c r="H11" s="5"/>
      <c r="I11" s="5">
        <v>10</v>
      </c>
      <c r="J11" s="5"/>
      <c r="K11" s="8">
        <v>1206651</v>
      </c>
      <c r="L11" s="5"/>
      <c r="M11" s="8">
        <v>9890</v>
      </c>
      <c r="N11" s="5"/>
      <c r="O11" s="8">
        <v>0</v>
      </c>
      <c r="P11" s="5"/>
      <c r="Q11" s="8">
        <v>1216541</v>
      </c>
      <c r="R11" s="5"/>
      <c r="S11" s="4">
        <v>0</v>
      </c>
    </row>
    <row r="12" spans="1:19" ht="18.75" x14ac:dyDescent="0.45">
      <c r="A12" s="2" t="s">
        <v>114</v>
      </c>
      <c r="C12" s="1" t="s">
        <v>117</v>
      </c>
      <c r="E12" s="5" t="s">
        <v>118</v>
      </c>
      <c r="F12" s="5"/>
      <c r="G12" s="5" t="s">
        <v>119</v>
      </c>
      <c r="H12" s="5"/>
      <c r="I12" s="5">
        <v>0</v>
      </c>
      <c r="J12" s="5"/>
      <c r="K12" s="8">
        <v>520000</v>
      </c>
      <c r="L12" s="5"/>
      <c r="M12" s="8">
        <v>0</v>
      </c>
      <c r="N12" s="5"/>
      <c r="O12" s="8">
        <v>0</v>
      </c>
      <c r="P12" s="5"/>
      <c r="Q12" s="8">
        <v>520000</v>
      </c>
      <c r="R12" s="5"/>
      <c r="S12" s="4">
        <v>0</v>
      </c>
    </row>
    <row r="13" spans="1:19" ht="18.75" x14ac:dyDescent="0.45">
      <c r="A13" s="2" t="s">
        <v>120</v>
      </c>
      <c r="C13" s="1" t="s">
        <v>121</v>
      </c>
      <c r="E13" s="5" t="s">
        <v>105</v>
      </c>
      <c r="F13" s="5"/>
      <c r="G13" s="5" t="s">
        <v>122</v>
      </c>
      <c r="H13" s="5"/>
      <c r="I13" s="5">
        <v>0</v>
      </c>
      <c r="J13" s="5"/>
      <c r="K13" s="8">
        <v>5565283770</v>
      </c>
      <c r="L13" s="5"/>
      <c r="M13" s="8">
        <v>6965041250</v>
      </c>
      <c r="N13" s="5"/>
      <c r="O13" s="8">
        <v>12529075020</v>
      </c>
      <c r="P13" s="5"/>
      <c r="Q13" s="8">
        <v>1250000</v>
      </c>
      <c r="R13" s="5"/>
      <c r="S13" s="4">
        <v>0</v>
      </c>
    </row>
    <row r="14" spans="1:19" ht="18.75" x14ac:dyDescent="0.45">
      <c r="A14" s="2" t="s">
        <v>120</v>
      </c>
      <c r="C14" s="1" t="s">
        <v>123</v>
      </c>
      <c r="E14" s="5" t="s">
        <v>124</v>
      </c>
      <c r="F14" s="5"/>
      <c r="G14" s="5" t="s">
        <v>125</v>
      </c>
      <c r="H14" s="5"/>
      <c r="I14" s="5">
        <v>21</v>
      </c>
      <c r="J14" s="5"/>
      <c r="K14" s="8">
        <v>350000000000</v>
      </c>
      <c r="L14" s="5"/>
      <c r="M14" s="8">
        <v>0</v>
      </c>
      <c r="N14" s="5"/>
      <c r="O14" s="8">
        <v>0</v>
      </c>
      <c r="P14" s="5"/>
      <c r="Q14" s="8">
        <v>350000000000</v>
      </c>
      <c r="R14" s="5"/>
      <c r="S14" s="4">
        <v>9.5600000000000004E-2</v>
      </c>
    </row>
    <row r="15" spans="1:19" ht="18.75" thickBot="1" x14ac:dyDescent="0.45">
      <c r="K15" s="9">
        <f>SUM(K8:K14)</f>
        <v>359605882941</v>
      </c>
      <c r="L15" s="5"/>
      <c r="M15" s="9">
        <f>SUM(M8:M14)</f>
        <v>253276109425</v>
      </c>
      <c r="N15" s="5"/>
      <c r="O15" s="9">
        <f>SUM(O8:O14)</f>
        <v>259662841562</v>
      </c>
      <c r="P15" s="5"/>
      <c r="Q15" s="9">
        <f>SUM(Q8:Q14)</f>
        <v>353219150804</v>
      </c>
    </row>
    <row r="16" spans="1:19" ht="18.75" thickTop="1" x14ac:dyDescent="0.4">
      <c r="K16" s="5"/>
      <c r="L16" s="5"/>
      <c r="M16" s="5"/>
      <c r="N16" s="5"/>
      <c r="O16" s="5"/>
      <c r="P16" s="5"/>
      <c r="Q16" s="5"/>
    </row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topLeftCell="D1" workbookViewId="0">
      <selection activeCell="O15" sqref="O15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126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16" t="s">
        <v>127</v>
      </c>
      <c r="B6" s="16" t="s">
        <v>127</v>
      </c>
      <c r="C6" s="16" t="s">
        <v>127</v>
      </c>
      <c r="D6" s="16" t="s">
        <v>127</v>
      </c>
      <c r="E6" s="16" t="s">
        <v>127</v>
      </c>
      <c r="F6" s="16" t="s">
        <v>127</v>
      </c>
      <c r="G6" s="16" t="s">
        <v>127</v>
      </c>
      <c r="I6" s="16" t="s">
        <v>128</v>
      </c>
      <c r="J6" s="16" t="s">
        <v>128</v>
      </c>
      <c r="K6" s="16" t="s">
        <v>128</v>
      </c>
      <c r="L6" s="16" t="s">
        <v>128</v>
      </c>
      <c r="M6" s="16" t="s">
        <v>128</v>
      </c>
      <c r="O6" s="16" t="s">
        <v>129</v>
      </c>
      <c r="P6" s="16" t="s">
        <v>129</v>
      </c>
      <c r="Q6" s="16" t="s">
        <v>129</v>
      </c>
      <c r="R6" s="16" t="s">
        <v>129</v>
      </c>
      <c r="S6" s="16" t="s">
        <v>129</v>
      </c>
    </row>
    <row r="7" spans="1:19" ht="27.75" x14ac:dyDescent="0.4">
      <c r="A7" s="16" t="s">
        <v>130</v>
      </c>
      <c r="C7" s="16" t="s">
        <v>131</v>
      </c>
      <c r="E7" s="16" t="s">
        <v>83</v>
      </c>
      <c r="G7" s="16" t="s">
        <v>84</v>
      </c>
      <c r="I7" s="16" t="s">
        <v>132</v>
      </c>
      <c r="K7" s="16" t="s">
        <v>133</v>
      </c>
      <c r="M7" s="16" t="s">
        <v>134</v>
      </c>
      <c r="O7" s="16" t="s">
        <v>132</v>
      </c>
      <c r="Q7" s="16" t="s">
        <v>133</v>
      </c>
      <c r="S7" s="16" t="s">
        <v>134</v>
      </c>
    </row>
    <row r="8" spans="1:19" ht="18.75" x14ac:dyDescent="0.45">
      <c r="A8" s="2" t="s">
        <v>103</v>
      </c>
      <c r="C8" s="8">
        <v>30</v>
      </c>
      <c r="D8" s="5"/>
      <c r="E8" s="5" t="s">
        <v>135</v>
      </c>
      <c r="F8" s="5"/>
      <c r="G8" s="5">
        <v>0</v>
      </c>
      <c r="H8" s="5"/>
      <c r="I8" s="11">
        <v>0</v>
      </c>
      <c r="J8" s="11"/>
      <c r="K8" s="11">
        <v>0</v>
      </c>
      <c r="L8" s="11"/>
      <c r="M8" s="11">
        <v>0</v>
      </c>
      <c r="N8" s="11"/>
      <c r="O8" s="11">
        <v>201502250</v>
      </c>
      <c r="P8" s="11"/>
      <c r="Q8" s="11">
        <v>0</v>
      </c>
      <c r="R8" s="11"/>
      <c r="S8" s="11">
        <v>201502250</v>
      </c>
    </row>
    <row r="9" spans="1:19" ht="18.75" x14ac:dyDescent="0.45">
      <c r="A9" s="2" t="s">
        <v>108</v>
      </c>
      <c r="C9" s="8">
        <v>29</v>
      </c>
      <c r="D9" s="5"/>
      <c r="E9" s="5" t="s">
        <v>135</v>
      </c>
      <c r="F9" s="5"/>
      <c r="G9" s="5">
        <v>10</v>
      </c>
      <c r="H9" s="5"/>
      <c r="I9" s="11">
        <v>2859</v>
      </c>
      <c r="J9" s="11"/>
      <c r="K9" s="11">
        <v>1</v>
      </c>
      <c r="L9" s="11"/>
      <c r="M9" s="11">
        <v>2858</v>
      </c>
      <c r="N9" s="11"/>
      <c r="O9" s="11">
        <v>21187</v>
      </c>
      <c r="P9" s="11"/>
      <c r="Q9" s="11">
        <v>2</v>
      </c>
      <c r="R9" s="11"/>
      <c r="S9" s="11">
        <v>21185</v>
      </c>
    </row>
    <row r="10" spans="1:19" ht="18.75" x14ac:dyDescent="0.45">
      <c r="A10" s="2" t="s">
        <v>111</v>
      </c>
      <c r="C10" s="8">
        <v>23</v>
      </c>
      <c r="D10" s="5"/>
      <c r="E10" s="5" t="s">
        <v>135</v>
      </c>
      <c r="F10" s="5"/>
      <c r="G10" s="5">
        <v>10</v>
      </c>
      <c r="H10" s="5"/>
      <c r="I10" s="11">
        <v>-2490</v>
      </c>
      <c r="J10" s="11"/>
      <c r="K10" s="11">
        <v>-40</v>
      </c>
      <c r="L10" s="11"/>
      <c r="M10" s="11">
        <v>-2450</v>
      </c>
      <c r="N10" s="11"/>
      <c r="O10" s="11">
        <v>2854</v>
      </c>
      <c r="P10" s="11"/>
      <c r="Q10" s="11">
        <v>9</v>
      </c>
      <c r="R10" s="11"/>
      <c r="S10" s="11">
        <v>2845</v>
      </c>
    </row>
    <row r="11" spans="1:19" ht="18.75" x14ac:dyDescent="0.45">
      <c r="A11" s="2" t="s">
        <v>114</v>
      </c>
      <c r="C11" s="8">
        <v>30</v>
      </c>
      <c r="D11" s="5"/>
      <c r="E11" s="5" t="s">
        <v>135</v>
      </c>
      <c r="F11" s="5"/>
      <c r="G11" s="5">
        <v>10</v>
      </c>
      <c r="H11" s="5"/>
      <c r="I11" s="11">
        <v>9892</v>
      </c>
      <c r="J11" s="11"/>
      <c r="K11" s="11">
        <v>0</v>
      </c>
      <c r="L11" s="11"/>
      <c r="M11" s="11">
        <v>9892</v>
      </c>
      <c r="N11" s="11"/>
      <c r="O11" s="11">
        <v>954605</v>
      </c>
      <c r="P11" s="11"/>
      <c r="Q11" s="11">
        <v>0</v>
      </c>
      <c r="R11" s="11"/>
      <c r="S11" s="11">
        <v>954605</v>
      </c>
    </row>
    <row r="12" spans="1:19" ht="18.75" x14ac:dyDescent="0.45">
      <c r="A12" s="2" t="s">
        <v>120</v>
      </c>
      <c r="C12" s="8">
        <v>17</v>
      </c>
      <c r="D12" s="5"/>
      <c r="E12" s="5" t="s">
        <v>135</v>
      </c>
      <c r="F12" s="5"/>
      <c r="G12" s="5">
        <v>0</v>
      </c>
      <c r="H12" s="5"/>
      <c r="I12" s="11">
        <v>-177445133</v>
      </c>
      <c r="J12" s="11"/>
      <c r="K12" s="11">
        <v>0</v>
      </c>
      <c r="L12" s="11"/>
      <c r="M12" s="11">
        <v>-177445133</v>
      </c>
      <c r="N12" s="11"/>
      <c r="O12" s="11">
        <v>3292617</v>
      </c>
      <c r="P12" s="11"/>
      <c r="Q12" s="11">
        <v>0</v>
      </c>
      <c r="R12" s="11"/>
      <c r="S12" s="11">
        <v>3292617</v>
      </c>
    </row>
    <row r="13" spans="1:19" ht="18.75" x14ac:dyDescent="0.45">
      <c r="A13" s="2" t="s">
        <v>120</v>
      </c>
      <c r="C13" s="8">
        <v>12</v>
      </c>
      <c r="D13" s="5"/>
      <c r="E13" s="5" t="s">
        <v>135</v>
      </c>
      <c r="F13" s="5"/>
      <c r="G13" s="5">
        <v>21</v>
      </c>
      <c r="H13" s="5"/>
      <c r="I13" s="11">
        <v>0</v>
      </c>
      <c r="J13" s="11"/>
      <c r="K13" s="11">
        <v>0</v>
      </c>
      <c r="L13" s="11"/>
      <c r="M13" s="11">
        <v>0</v>
      </c>
      <c r="N13" s="11"/>
      <c r="O13" s="11">
        <v>20081967</v>
      </c>
      <c r="P13" s="11"/>
      <c r="Q13" s="11">
        <v>137324</v>
      </c>
      <c r="R13" s="11"/>
      <c r="S13" s="11">
        <v>19944643</v>
      </c>
    </row>
    <row r="14" spans="1:19" ht="18.75" x14ac:dyDescent="0.45">
      <c r="A14" s="2" t="s">
        <v>120</v>
      </c>
      <c r="C14" s="8">
        <v>14</v>
      </c>
      <c r="D14" s="5"/>
      <c r="E14" s="5" t="s">
        <v>135</v>
      </c>
      <c r="F14" s="5"/>
      <c r="G14" s="5">
        <v>21</v>
      </c>
      <c r="H14" s="5"/>
      <c r="I14" s="11">
        <v>6024590160</v>
      </c>
      <c r="J14" s="11"/>
      <c r="K14" s="11">
        <v>-3886411</v>
      </c>
      <c r="L14" s="11"/>
      <c r="M14" s="11">
        <v>6028476571</v>
      </c>
      <c r="N14" s="11"/>
      <c r="O14" s="11">
        <v>15262295072</v>
      </c>
      <c r="P14" s="11"/>
      <c r="Q14" s="11">
        <v>25375977</v>
      </c>
      <c r="R14" s="11"/>
      <c r="S14" s="11">
        <v>15236919095</v>
      </c>
    </row>
    <row r="15" spans="1:19" ht="18.75" thickBot="1" x14ac:dyDescent="0.45">
      <c r="I15" s="13">
        <f>SUM(I8:I14)</f>
        <v>5847155288</v>
      </c>
      <c r="K15" s="13">
        <f>SUM(K8:K14)</f>
        <v>-3886450</v>
      </c>
      <c r="M15" s="13">
        <f>SUM(M8:M14)</f>
        <v>5851041738</v>
      </c>
      <c r="O15" s="13">
        <f>SUM(O8:O14)</f>
        <v>15488150552</v>
      </c>
      <c r="Q15" s="13">
        <f>SUM(Q8:Q14)</f>
        <v>25513312</v>
      </c>
      <c r="S15" s="13">
        <f>SUM(S8:S14)</f>
        <v>15462637240</v>
      </c>
    </row>
    <row r="16" spans="1:19" ht="18.75" thickTop="1" x14ac:dyDescent="0.4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6"/>
  <sheetViews>
    <sheetView rightToLeft="1" topLeftCell="D49" workbookViewId="0">
      <selection activeCell="S50" sqref="S50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14.425781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126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16" t="s">
        <v>3</v>
      </c>
      <c r="C6" s="16" t="s">
        <v>136</v>
      </c>
      <c r="D6" s="16" t="s">
        <v>136</v>
      </c>
      <c r="E6" s="16" t="s">
        <v>136</v>
      </c>
      <c r="F6" s="16" t="s">
        <v>136</v>
      </c>
      <c r="G6" s="16" t="s">
        <v>136</v>
      </c>
      <c r="I6" s="16" t="s">
        <v>128</v>
      </c>
      <c r="J6" s="16" t="s">
        <v>128</v>
      </c>
      <c r="K6" s="16" t="s">
        <v>128</v>
      </c>
      <c r="L6" s="16" t="s">
        <v>128</v>
      </c>
      <c r="M6" s="16" t="s">
        <v>128</v>
      </c>
      <c r="O6" s="16" t="s">
        <v>129</v>
      </c>
      <c r="P6" s="16" t="s">
        <v>129</v>
      </c>
      <c r="Q6" s="16" t="s">
        <v>129</v>
      </c>
      <c r="R6" s="16" t="s">
        <v>129</v>
      </c>
      <c r="S6" s="16" t="s">
        <v>129</v>
      </c>
    </row>
    <row r="7" spans="1:19" ht="72" customHeight="1" x14ac:dyDescent="0.4">
      <c r="A7" s="16" t="s">
        <v>3</v>
      </c>
      <c r="C7" s="16" t="s">
        <v>137</v>
      </c>
      <c r="E7" s="17" t="s">
        <v>277</v>
      </c>
      <c r="G7" s="17" t="s">
        <v>280</v>
      </c>
      <c r="I7" s="17" t="s">
        <v>281</v>
      </c>
      <c r="K7" s="16" t="s">
        <v>133</v>
      </c>
      <c r="M7" s="17" t="s">
        <v>278</v>
      </c>
      <c r="O7" s="17" t="s">
        <v>279</v>
      </c>
      <c r="Q7" s="16" t="s">
        <v>133</v>
      </c>
      <c r="S7" s="17" t="s">
        <v>278</v>
      </c>
    </row>
    <row r="8" spans="1:19" ht="18.75" x14ac:dyDescent="0.45">
      <c r="A8" s="2" t="s">
        <v>44</v>
      </c>
      <c r="C8" s="5" t="s">
        <v>138</v>
      </c>
      <c r="D8" s="5"/>
      <c r="E8" s="8">
        <v>7904669</v>
      </c>
      <c r="F8" s="5"/>
      <c r="G8" s="8">
        <v>380</v>
      </c>
      <c r="H8" s="5"/>
      <c r="I8" s="8">
        <v>0</v>
      </c>
      <c r="J8" s="5"/>
      <c r="K8" s="8">
        <v>0</v>
      </c>
      <c r="L8" s="5"/>
      <c r="M8" s="8">
        <v>0</v>
      </c>
      <c r="N8" s="5"/>
      <c r="O8" s="8">
        <v>3003774220</v>
      </c>
      <c r="P8" s="5"/>
      <c r="Q8" s="8">
        <v>42592342</v>
      </c>
      <c r="R8" s="5"/>
      <c r="S8" s="8">
        <v>2961181878</v>
      </c>
    </row>
    <row r="9" spans="1:19" ht="18.75" x14ac:dyDescent="0.45">
      <c r="A9" s="2" t="s">
        <v>60</v>
      </c>
      <c r="C9" s="5" t="s">
        <v>139</v>
      </c>
      <c r="D9" s="5"/>
      <c r="E9" s="8">
        <v>3550000</v>
      </c>
      <c r="F9" s="5"/>
      <c r="G9" s="8">
        <v>250</v>
      </c>
      <c r="H9" s="5"/>
      <c r="I9" s="8">
        <v>0</v>
      </c>
      <c r="J9" s="5"/>
      <c r="K9" s="8">
        <v>0</v>
      </c>
      <c r="L9" s="5"/>
      <c r="M9" s="8">
        <v>0</v>
      </c>
      <c r="N9" s="5"/>
      <c r="O9" s="8">
        <v>887500000</v>
      </c>
      <c r="P9" s="5"/>
      <c r="Q9" s="8">
        <v>0</v>
      </c>
      <c r="R9" s="5"/>
      <c r="S9" s="8">
        <v>887500000</v>
      </c>
    </row>
    <row r="10" spans="1:19" ht="18.75" x14ac:dyDescent="0.45">
      <c r="A10" s="2" t="s">
        <v>140</v>
      </c>
      <c r="C10" s="5" t="s">
        <v>141</v>
      </c>
      <c r="D10" s="5"/>
      <c r="E10" s="8">
        <v>3223</v>
      </c>
      <c r="F10" s="5"/>
      <c r="G10" s="8">
        <v>670</v>
      </c>
      <c r="H10" s="5"/>
      <c r="I10" s="8">
        <v>0</v>
      </c>
      <c r="J10" s="5"/>
      <c r="K10" s="8">
        <v>0</v>
      </c>
      <c r="L10" s="5"/>
      <c r="M10" s="8">
        <v>0</v>
      </c>
      <c r="N10" s="5"/>
      <c r="O10" s="8">
        <v>2159410</v>
      </c>
      <c r="P10" s="5"/>
      <c r="Q10" s="8">
        <v>0</v>
      </c>
      <c r="R10" s="5"/>
      <c r="S10" s="8">
        <v>2159410</v>
      </c>
    </row>
    <row r="11" spans="1:19" ht="18.75" x14ac:dyDescent="0.45">
      <c r="A11" s="2" t="s">
        <v>53</v>
      </c>
      <c r="C11" s="5" t="s">
        <v>142</v>
      </c>
      <c r="D11" s="5"/>
      <c r="E11" s="8">
        <v>1681266</v>
      </c>
      <c r="F11" s="5"/>
      <c r="G11" s="8">
        <v>140</v>
      </c>
      <c r="H11" s="5"/>
      <c r="I11" s="8">
        <v>0</v>
      </c>
      <c r="J11" s="5"/>
      <c r="K11" s="8">
        <v>0</v>
      </c>
      <c r="L11" s="5"/>
      <c r="M11" s="8">
        <v>0</v>
      </c>
      <c r="N11" s="5"/>
      <c r="O11" s="8">
        <v>235377240</v>
      </c>
      <c r="P11" s="5"/>
      <c r="Q11" s="8">
        <v>0</v>
      </c>
      <c r="R11" s="5"/>
      <c r="S11" s="8">
        <v>235377240</v>
      </c>
    </row>
    <row r="12" spans="1:19" ht="18.75" x14ac:dyDescent="0.45">
      <c r="A12" s="2" t="s">
        <v>68</v>
      </c>
      <c r="C12" s="5" t="s">
        <v>143</v>
      </c>
      <c r="D12" s="5"/>
      <c r="E12" s="8">
        <v>599387</v>
      </c>
      <c r="F12" s="5"/>
      <c r="G12" s="8">
        <v>36</v>
      </c>
      <c r="H12" s="5"/>
      <c r="I12" s="8">
        <v>0</v>
      </c>
      <c r="J12" s="5"/>
      <c r="K12" s="8">
        <v>0</v>
      </c>
      <c r="L12" s="5"/>
      <c r="M12" s="8">
        <v>0</v>
      </c>
      <c r="N12" s="5"/>
      <c r="O12" s="8">
        <v>21577932</v>
      </c>
      <c r="P12" s="5"/>
      <c r="Q12" s="8">
        <v>0</v>
      </c>
      <c r="R12" s="5"/>
      <c r="S12" s="8">
        <v>21577932</v>
      </c>
    </row>
    <row r="13" spans="1:19" ht="18.75" x14ac:dyDescent="0.45">
      <c r="A13" s="2" t="s">
        <v>42</v>
      </c>
      <c r="C13" s="5" t="s">
        <v>144</v>
      </c>
      <c r="D13" s="5"/>
      <c r="E13" s="8">
        <v>16315145</v>
      </c>
      <c r="F13" s="5"/>
      <c r="G13" s="8">
        <v>850</v>
      </c>
      <c r="H13" s="5"/>
      <c r="I13" s="8">
        <v>0</v>
      </c>
      <c r="J13" s="5"/>
      <c r="K13" s="8">
        <v>0</v>
      </c>
      <c r="L13" s="5"/>
      <c r="M13" s="8">
        <v>0</v>
      </c>
      <c r="N13" s="5"/>
      <c r="O13" s="8">
        <v>13867873250</v>
      </c>
      <c r="P13" s="5"/>
      <c r="Q13" s="8">
        <v>0</v>
      </c>
      <c r="R13" s="5"/>
      <c r="S13" s="8">
        <v>13867873250</v>
      </c>
    </row>
    <row r="14" spans="1:19" ht="18.75" x14ac:dyDescent="0.45">
      <c r="A14" s="2" t="s">
        <v>35</v>
      </c>
      <c r="C14" s="5" t="s">
        <v>145</v>
      </c>
      <c r="D14" s="5"/>
      <c r="E14" s="8">
        <v>68060</v>
      </c>
      <c r="F14" s="5"/>
      <c r="G14" s="8">
        <v>600</v>
      </c>
      <c r="H14" s="5"/>
      <c r="I14" s="8">
        <v>0</v>
      </c>
      <c r="J14" s="5"/>
      <c r="K14" s="8">
        <v>0</v>
      </c>
      <c r="L14" s="5"/>
      <c r="M14" s="8">
        <v>0</v>
      </c>
      <c r="N14" s="5"/>
      <c r="O14" s="8">
        <v>40836000</v>
      </c>
      <c r="P14" s="5"/>
      <c r="Q14" s="8">
        <v>27951</v>
      </c>
      <c r="R14" s="5"/>
      <c r="S14" s="8">
        <v>40808049</v>
      </c>
    </row>
    <row r="15" spans="1:19" ht="18.75" x14ac:dyDescent="0.45">
      <c r="A15" s="2" t="s">
        <v>48</v>
      </c>
      <c r="C15" s="5" t="s">
        <v>146</v>
      </c>
      <c r="D15" s="5"/>
      <c r="E15" s="8">
        <v>2500000</v>
      </c>
      <c r="F15" s="5"/>
      <c r="G15" s="8">
        <v>1255</v>
      </c>
      <c r="H15" s="5"/>
      <c r="I15" s="8">
        <v>0</v>
      </c>
      <c r="J15" s="5"/>
      <c r="K15" s="8">
        <v>0</v>
      </c>
      <c r="L15" s="5"/>
      <c r="M15" s="8">
        <v>0</v>
      </c>
      <c r="N15" s="5"/>
      <c r="O15" s="8">
        <v>3137500000</v>
      </c>
      <c r="P15" s="5"/>
      <c r="Q15" s="8">
        <v>0</v>
      </c>
      <c r="R15" s="5"/>
      <c r="S15" s="8">
        <v>3137500000</v>
      </c>
    </row>
    <row r="16" spans="1:19" ht="18.75" x14ac:dyDescent="0.45">
      <c r="A16" s="2" t="s">
        <v>22</v>
      </c>
      <c r="C16" s="5" t="s">
        <v>147</v>
      </c>
      <c r="D16" s="5"/>
      <c r="E16" s="8">
        <v>1050000</v>
      </c>
      <c r="F16" s="5"/>
      <c r="G16" s="8">
        <v>700</v>
      </c>
      <c r="H16" s="5"/>
      <c r="I16" s="8">
        <v>0</v>
      </c>
      <c r="J16" s="5"/>
      <c r="K16" s="8">
        <v>0</v>
      </c>
      <c r="L16" s="5"/>
      <c r="M16" s="8">
        <v>0</v>
      </c>
      <c r="N16" s="5"/>
      <c r="O16" s="8">
        <v>735000000</v>
      </c>
      <c r="P16" s="5"/>
      <c r="Q16" s="8">
        <v>0</v>
      </c>
      <c r="R16" s="5"/>
      <c r="S16" s="8">
        <v>735000000</v>
      </c>
    </row>
    <row r="17" spans="1:19" ht="18.75" x14ac:dyDescent="0.45">
      <c r="A17" s="2" t="s">
        <v>65</v>
      </c>
      <c r="C17" s="5" t="s">
        <v>148</v>
      </c>
      <c r="D17" s="5"/>
      <c r="E17" s="8">
        <v>1000000</v>
      </c>
      <c r="F17" s="5"/>
      <c r="G17" s="8">
        <v>700</v>
      </c>
      <c r="H17" s="5"/>
      <c r="I17" s="8">
        <v>0</v>
      </c>
      <c r="J17" s="5"/>
      <c r="K17" s="8">
        <v>0</v>
      </c>
      <c r="L17" s="5"/>
      <c r="M17" s="8">
        <v>0</v>
      </c>
      <c r="N17" s="5"/>
      <c r="O17" s="8">
        <v>700000000</v>
      </c>
      <c r="P17" s="5"/>
      <c r="Q17" s="8">
        <v>0</v>
      </c>
      <c r="R17" s="5"/>
      <c r="S17" s="8">
        <v>700000000</v>
      </c>
    </row>
    <row r="18" spans="1:19" ht="18.75" x14ac:dyDescent="0.45">
      <c r="A18" s="2" t="s">
        <v>64</v>
      </c>
      <c r="C18" s="5" t="s">
        <v>149</v>
      </c>
      <c r="D18" s="5"/>
      <c r="E18" s="8">
        <v>3600000</v>
      </c>
      <c r="F18" s="5"/>
      <c r="G18" s="8">
        <v>900</v>
      </c>
      <c r="H18" s="5"/>
      <c r="I18" s="8">
        <v>0</v>
      </c>
      <c r="J18" s="5"/>
      <c r="K18" s="8">
        <v>0</v>
      </c>
      <c r="L18" s="5"/>
      <c r="M18" s="8">
        <v>0</v>
      </c>
      <c r="N18" s="5"/>
      <c r="O18" s="8">
        <v>3240000000</v>
      </c>
      <c r="P18" s="5"/>
      <c r="Q18" s="8">
        <v>0</v>
      </c>
      <c r="R18" s="5"/>
      <c r="S18" s="8">
        <v>3240000000</v>
      </c>
    </row>
    <row r="19" spans="1:19" ht="18.75" x14ac:dyDescent="0.45">
      <c r="A19" s="2" t="s">
        <v>52</v>
      </c>
      <c r="C19" s="5" t="s">
        <v>150</v>
      </c>
      <c r="D19" s="5"/>
      <c r="E19" s="8">
        <v>15000000</v>
      </c>
      <c r="F19" s="5"/>
      <c r="G19" s="8">
        <v>225</v>
      </c>
      <c r="H19" s="5"/>
      <c r="I19" s="8">
        <v>0</v>
      </c>
      <c r="J19" s="5"/>
      <c r="K19" s="8">
        <v>0</v>
      </c>
      <c r="L19" s="5"/>
      <c r="M19" s="8">
        <v>0</v>
      </c>
      <c r="N19" s="5"/>
      <c r="O19" s="8">
        <v>3375000000</v>
      </c>
      <c r="P19" s="5"/>
      <c r="Q19" s="8">
        <v>0</v>
      </c>
      <c r="R19" s="5"/>
      <c r="S19" s="8">
        <v>3375000000</v>
      </c>
    </row>
    <row r="20" spans="1:19" ht="18.75" x14ac:dyDescent="0.45">
      <c r="A20" s="2" t="s">
        <v>151</v>
      </c>
      <c r="C20" s="5" t="s">
        <v>149</v>
      </c>
      <c r="D20" s="5"/>
      <c r="E20" s="8">
        <v>50000</v>
      </c>
      <c r="F20" s="5"/>
      <c r="G20" s="8">
        <v>1500</v>
      </c>
      <c r="H20" s="5"/>
      <c r="I20" s="8">
        <v>0</v>
      </c>
      <c r="J20" s="5"/>
      <c r="K20" s="8">
        <v>0</v>
      </c>
      <c r="L20" s="5"/>
      <c r="M20" s="8">
        <v>0</v>
      </c>
      <c r="N20" s="5"/>
      <c r="O20" s="8">
        <v>75000000</v>
      </c>
      <c r="P20" s="5"/>
      <c r="Q20" s="8">
        <v>1951301</v>
      </c>
      <c r="R20" s="5"/>
      <c r="S20" s="8">
        <v>73048699</v>
      </c>
    </row>
    <row r="21" spans="1:19" ht="18.75" x14ac:dyDescent="0.45">
      <c r="A21" s="2" t="s">
        <v>152</v>
      </c>
      <c r="C21" s="5" t="s">
        <v>150</v>
      </c>
      <c r="D21" s="5"/>
      <c r="E21" s="8">
        <v>600000</v>
      </c>
      <c r="F21" s="5"/>
      <c r="G21" s="8">
        <v>530</v>
      </c>
      <c r="H21" s="5"/>
      <c r="I21" s="8">
        <v>0</v>
      </c>
      <c r="J21" s="5"/>
      <c r="K21" s="8">
        <v>0</v>
      </c>
      <c r="L21" s="5"/>
      <c r="M21" s="8">
        <v>0</v>
      </c>
      <c r="N21" s="5"/>
      <c r="O21" s="8">
        <v>318000000</v>
      </c>
      <c r="P21" s="5"/>
      <c r="Q21" s="8">
        <v>0</v>
      </c>
      <c r="R21" s="5"/>
      <c r="S21" s="8">
        <v>318000000</v>
      </c>
    </row>
    <row r="22" spans="1:19" ht="18.75" x14ac:dyDescent="0.45">
      <c r="A22" s="2" t="s">
        <v>17</v>
      </c>
      <c r="C22" s="5" t="s">
        <v>153</v>
      </c>
      <c r="D22" s="5"/>
      <c r="E22" s="8">
        <v>500000</v>
      </c>
      <c r="F22" s="5"/>
      <c r="G22" s="8">
        <v>1210</v>
      </c>
      <c r="H22" s="5"/>
      <c r="I22" s="8">
        <v>0</v>
      </c>
      <c r="J22" s="5"/>
      <c r="K22" s="8">
        <v>0</v>
      </c>
      <c r="L22" s="5"/>
      <c r="M22" s="8">
        <v>0</v>
      </c>
      <c r="N22" s="5"/>
      <c r="O22" s="8">
        <v>605000000</v>
      </c>
      <c r="P22" s="5"/>
      <c r="Q22" s="8">
        <v>0</v>
      </c>
      <c r="R22" s="5"/>
      <c r="S22" s="8">
        <v>605000000</v>
      </c>
    </row>
    <row r="23" spans="1:19" ht="18.75" x14ac:dyDescent="0.45">
      <c r="A23" s="2" t="s">
        <v>19</v>
      </c>
      <c r="C23" s="5" t="s">
        <v>154</v>
      </c>
      <c r="D23" s="5"/>
      <c r="E23" s="8">
        <v>15375000</v>
      </c>
      <c r="F23" s="5"/>
      <c r="G23" s="8">
        <v>26</v>
      </c>
      <c r="H23" s="5"/>
      <c r="I23" s="8">
        <v>0</v>
      </c>
      <c r="J23" s="5"/>
      <c r="K23" s="8">
        <v>0</v>
      </c>
      <c r="L23" s="5"/>
      <c r="M23" s="8">
        <v>0</v>
      </c>
      <c r="N23" s="5"/>
      <c r="O23" s="8">
        <v>399750000</v>
      </c>
      <c r="P23" s="5"/>
      <c r="Q23" s="8">
        <v>0</v>
      </c>
      <c r="R23" s="5"/>
      <c r="S23" s="8">
        <v>399750000</v>
      </c>
    </row>
    <row r="24" spans="1:19" ht="18.75" x14ac:dyDescent="0.45">
      <c r="A24" s="2" t="s">
        <v>155</v>
      </c>
      <c r="C24" s="5" t="s">
        <v>156</v>
      </c>
      <c r="D24" s="5"/>
      <c r="E24" s="8">
        <v>2350000</v>
      </c>
      <c r="F24" s="5"/>
      <c r="G24" s="8">
        <v>200</v>
      </c>
      <c r="H24" s="5"/>
      <c r="I24" s="8">
        <v>0</v>
      </c>
      <c r="J24" s="5"/>
      <c r="K24" s="8">
        <v>0</v>
      </c>
      <c r="L24" s="5"/>
      <c r="M24" s="8">
        <v>0</v>
      </c>
      <c r="N24" s="5"/>
      <c r="O24" s="8">
        <v>470000000</v>
      </c>
      <c r="P24" s="5"/>
      <c r="Q24" s="8">
        <v>0</v>
      </c>
      <c r="R24" s="5"/>
      <c r="S24" s="8">
        <v>470000000</v>
      </c>
    </row>
    <row r="25" spans="1:19" ht="18.75" x14ac:dyDescent="0.45">
      <c r="A25" s="2" t="s">
        <v>157</v>
      </c>
      <c r="C25" s="5" t="s">
        <v>158</v>
      </c>
      <c r="D25" s="5"/>
      <c r="E25" s="8">
        <v>3000000</v>
      </c>
      <c r="F25" s="5"/>
      <c r="G25" s="8">
        <v>100</v>
      </c>
      <c r="H25" s="5"/>
      <c r="I25" s="8">
        <v>0</v>
      </c>
      <c r="J25" s="5"/>
      <c r="K25" s="8">
        <v>0</v>
      </c>
      <c r="L25" s="5"/>
      <c r="M25" s="8">
        <v>0</v>
      </c>
      <c r="N25" s="5"/>
      <c r="O25" s="8">
        <v>300000000</v>
      </c>
      <c r="P25" s="5"/>
      <c r="Q25" s="8">
        <v>0</v>
      </c>
      <c r="R25" s="5"/>
      <c r="S25" s="8">
        <v>300000000</v>
      </c>
    </row>
    <row r="26" spans="1:19" ht="18.75" x14ac:dyDescent="0.45">
      <c r="A26" s="2" t="s">
        <v>159</v>
      </c>
      <c r="C26" s="5" t="s">
        <v>153</v>
      </c>
      <c r="D26" s="5"/>
      <c r="E26" s="8">
        <v>4000000</v>
      </c>
      <c r="F26" s="5"/>
      <c r="G26" s="8">
        <v>250</v>
      </c>
      <c r="H26" s="5"/>
      <c r="I26" s="8">
        <v>0</v>
      </c>
      <c r="J26" s="5"/>
      <c r="K26" s="8">
        <v>0</v>
      </c>
      <c r="L26" s="5"/>
      <c r="M26" s="8">
        <v>0</v>
      </c>
      <c r="N26" s="5"/>
      <c r="O26" s="8">
        <v>1000000000</v>
      </c>
      <c r="P26" s="5"/>
      <c r="Q26" s="8">
        <v>0</v>
      </c>
      <c r="R26" s="5"/>
      <c r="S26" s="8">
        <v>1000000000</v>
      </c>
    </row>
    <row r="27" spans="1:19" ht="18.75" x14ac:dyDescent="0.45">
      <c r="A27" s="2" t="s">
        <v>21</v>
      </c>
      <c r="C27" s="5" t="s">
        <v>154</v>
      </c>
      <c r="D27" s="5"/>
      <c r="E27" s="8">
        <v>6883</v>
      </c>
      <c r="F27" s="5"/>
      <c r="G27" s="8">
        <v>420</v>
      </c>
      <c r="H27" s="5"/>
      <c r="I27" s="8">
        <v>0</v>
      </c>
      <c r="J27" s="5"/>
      <c r="K27" s="8">
        <v>0</v>
      </c>
      <c r="L27" s="5"/>
      <c r="M27" s="8">
        <v>0</v>
      </c>
      <c r="N27" s="5"/>
      <c r="O27" s="8">
        <v>2890860</v>
      </c>
      <c r="P27" s="5"/>
      <c r="Q27" s="8">
        <v>0</v>
      </c>
      <c r="R27" s="5"/>
      <c r="S27" s="8">
        <v>2890860</v>
      </c>
    </row>
    <row r="28" spans="1:19" ht="18.75" x14ac:dyDescent="0.45">
      <c r="A28" s="2" t="s">
        <v>55</v>
      </c>
      <c r="C28" s="5" t="s">
        <v>6</v>
      </c>
      <c r="D28" s="5"/>
      <c r="E28" s="8">
        <v>2765000</v>
      </c>
      <c r="F28" s="5"/>
      <c r="G28" s="8">
        <v>1250</v>
      </c>
      <c r="H28" s="5"/>
      <c r="I28" s="8">
        <v>3456250000</v>
      </c>
      <c r="J28" s="5"/>
      <c r="K28" s="8">
        <v>493170141</v>
      </c>
      <c r="L28" s="5"/>
      <c r="M28" s="8">
        <v>2963079859</v>
      </c>
      <c r="N28" s="5"/>
      <c r="O28" s="8">
        <v>3456250000</v>
      </c>
      <c r="P28" s="5"/>
      <c r="Q28" s="8">
        <v>493170141</v>
      </c>
      <c r="R28" s="5"/>
      <c r="S28" s="8">
        <v>2963079859</v>
      </c>
    </row>
    <row r="29" spans="1:19" ht="18.75" x14ac:dyDescent="0.45">
      <c r="A29" s="2" t="s">
        <v>27</v>
      </c>
      <c r="C29" s="5" t="s">
        <v>160</v>
      </c>
      <c r="D29" s="5"/>
      <c r="E29" s="8">
        <v>1750000</v>
      </c>
      <c r="F29" s="5"/>
      <c r="G29" s="8">
        <v>6800</v>
      </c>
      <c r="H29" s="5"/>
      <c r="I29" s="8">
        <v>0</v>
      </c>
      <c r="J29" s="5"/>
      <c r="K29" s="8">
        <v>0</v>
      </c>
      <c r="L29" s="5"/>
      <c r="M29" s="8">
        <v>0</v>
      </c>
      <c r="N29" s="5"/>
      <c r="O29" s="8">
        <v>11900000000</v>
      </c>
      <c r="P29" s="5"/>
      <c r="Q29" s="8">
        <v>0</v>
      </c>
      <c r="R29" s="5"/>
      <c r="S29" s="8">
        <v>11900000000</v>
      </c>
    </row>
    <row r="30" spans="1:19" ht="18.75" x14ac:dyDescent="0.45">
      <c r="A30" s="2" t="s">
        <v>161</v>
      </c>
      <c r="C30" s="5" t="s">
        <v>162</v>
      </c>
      <c r="D30" s="5"/>
      <c r="E30" s="8">
        <v>200000</v>
      </c>
      <c r="F30" s="5"/>
      <c r="G30" s="8">
        <v>21</v>
      </c>
      <c r="H30" s="5"/>
      <c r="I30" s="8">
        <v>0</v>
      </c>
      <c r="J30" s="5"/>
      <c r="K30" s="8">
        <v>0</v>
      </c>
      <c r="L30" s="5"/>
      <c r="M30" s="8">
        <v>0</v>
      </c>
      <c r="N30" s="5"/>
      <c r="O30" s="8">
        <v>4200000</v>
      </c>
      <c r="P30" s="5"/>
      <c r="Q30" s="8">
        <v>0</v>
      </c>
      <c r="R30" s="5"/>
      <c r="S30" s="8">
        <v>4200000</v>
      </c>
    </row>
    <row r="31" spans="1:19" ht="18.75" x14ac:dyDescent="0.45">
      <c r="A31" s="2" t="s">
        <v>163</v>
      </c>
      <c r="C31" s="5" t="s">
        <v>164</v>
      </c>
      <c r="D31" s="5"/>
      <c r="E31" s="8">
        <v>500000</v>
      </c>
      <c r="F31" s="5"/>
      <c r="G31" s="8">
        <v>260</v>
      </c>
      <c r="H31" s="5"/>
      <c r="I31" s="8">
        <v>0</v>
      </c>
      <c r="J31" s="5"/>
      <c r="K31" s="8">
        <v>0</v>
      </c>
      <c r="L31" s="5"/>
      <c r="M31" s="8">
        <v>0</v>
      </c>
      <c r="N31" s="5"/>
      <c r="O31" s="8">
        <v>130000000</v>
      </c>
      <c r="P31" s="5"/>
      <c r="Q31" s="8">
        <v>0</v>
      </c>
      <c r="R31" s="5"/>
      <c r="S31" s="8">
        <v>130000000</v>
      </c>
    </row>
    <row r="32" spans="1:19" ht="18.75" x14ac:dyDescent="0.45">
      <c r="A32" s="2" t="s">
        <v>50</v>
      </c>
      <c r="C32" s="5" t="s">
        <v>165</v>
      </c>
      <c r="D32" s="5"/>
      <c r="E32" s="8">
        <v>11073224</v>
      </c>
      <c r="F32" s="5"/>
      <c r="G32" s="8">
        <v>348</v>
      </c>
      <c r="H32" s="5"/>
      <c r="I32" s="8">
        <v>0</v>
      </c>
      <c r="J32" s="5"/>
      <c r="K32" s="8">
        <v>0</v>
      </c>
      <c r="L32" s="5"/>
      <c r="M32" s="8">
        <v>0</v>
      </c>
      <c r="N32" s="5"/>
      <c r="O32" s="8">
        <v>3853481952</v>
      </c>
      <c r="P32" s="5"/>
      <c r="Q32" s="8">
        <v>0</v>
      </c>
      <c r="R32" s="5"/>
      <c r="S32" s="8">
        <v>3853481952</v>
      </c>
    </row>
    <row r="33" spans="1:19" ht="18.75" x14ac:dyDescent="0.45">
      <c r="A33" s="2" t="s">
        <v>39</v>
      </c>
      <c r="C33" s="5" t="s">
        <v>166</v>
      </c>
      <c r="D33" s="5"/>
      <c r="E33" s="8">
        <v>10700000</v>
      </c>
      <c r="F33" s="5"/>
      <c r="G33" s="8">
        <v>630</v>
      </c>
      <c r="H33" s="5"/>
      <c r="I33" s="8">
        <v>0</v>
      </c>
      <c r="J33" s="5"/>
      <c r="K33" s="8">
        <v>0</v>
      </c>
      <c r="L33" s="5"/>
      <c r="M33" s="8">
        <v>0</v>
      </c>
      <c r="N33" s="5"/>
      <c r="O33" s="8">
        <v>6741000000</v>
      </c>
      <c r="P33" s="5"/>
      <c r="Q33" s="8">
        <v>0</v>
      </c>
      <c r="R33" s="5"/>
      <c r="S33" s="8">
        <v>6741000000</v>
      </c>
    </row>
    <row r="34" spans="1:19" ht="18.75" x14ac:dyDescent="0.45">
      <c r="A34" s="2" t="s">
        <v>49</v>
      </c>
      <c r="C34" s="5" t="s">
        <v>167</v>
      </c>
      <c r="D34" s="5"/>
      <c r="E34" s="8">
        <v>780761</v>
      </c>
      <c r="F34" s="5"/>
      <c r="G34" s="8">
        <v>1565</v>
      </c>
      <c r="H34" s="5"/>
      <c r="I34" s="8">
        <v>0</v>
      </c>
      <c r="J34" s="5"/>
      <c r="K34" s="8">
        <v>0</v>
      </c>
      <c r="L34" s="5"/>
      <c r="M34" s="8">
        <v>0</v>
      </c>
      <c r="N34" s="5"/>
      <c r="O34" s="8">
        <v>1221890965</v>
      </c>
      <c r="P34" s="5"/>
      <c r="Q34" s="8">
        <v>0</v>
      </c>
      <c r="R34" s="5"/>
      <c r="S34" s="8">
        <v>1221890965</v>
      </c>
    </row>
    <row r="35" spans="1:19" ht="18.75" x14ac:dyDescent="0.45">
      <c r="A35" s="2" t="s">
        <v>18</v>
      </c>
      <c r="C35" s="5" t="s">
        <v>154</v>
      </c>
      <c r="D35" s="5"/>
      <c r="E35" s="8">
        <v>17000000</v>
      </c>
      <c r="F35" s="5"/>
      <c r="G35" s="8">
        <v>50</v>
      </c>
      <c r="H35" s="5"/>
      <c r="I35" s="8">
        <v>0</v>
      </c>
      <c r="J35" s="5"/>
      <c r="K35" s="8">
        <v>0</v>
      </c>
      <c r="L35" s="5"/>
      <c r="M35" s="8">
        <v>0</v>
      </c>
      <c r="N35" s="5"/>
      <c r="O35" s="8">
        <v>850000000</v>
      </c>
      <c r="P35" s="5"/>
      <c r="Q35" s="8">
        <v>0</v>
      </c>
      <c r="R35" s="5"/>
      <c r="S35" s="8">
        <v>850000000</v>
      </c>
    </row>
    <row r="36" spans="1:19" ht="18.75" x14ac:dyDescent="0.45">
      <c r="A36" s="2" t="s">
        <v>67</v>
      </c>
      <c r="C36" s="5" t="s">
        <v>168</v>
      </c>
      <c r="D36" s="5"/>
      <c r="E36" s="8">
        <v>1000000</v>
      </c>
      <c r="F36" s="5"/>
      <c r="G36" s="8">
        <v>750</v>
      </c>
      <c r="H36" s="5"/>
      <c r="I36" s="8">
        <v>0</v>
      </c>
      <c r="J36" s="5"/>
      <c r="K36" s="8">
        <v>0</v>
      </c>
      <c r="L36" s="5"/>
      <c r="M36" s="8">
        <v>0</v>
      </c>
      <c r="N36" s="5"/>
      <c r="O36" s="8">
        <v>750000000</v>
      </c>
      <c r="P36" s="5"/>
      <c r="Q36" s="8">
        <v>0</v>
      </c>
      <c r="R36" s="5"/>
      <c r="S36" s="8">
        <v>750000000</v>
      </c>
    </row>
    <row r="37" spans="1:19" ht="18.75" x14ac:dyDescent="0.45">
      <c r="A37" s="2" t="s">
        <v>169</v>
      </c>
      <c r="C37" s="5" t="s">
        <v>146</v>
      </c>
      <c r="D37" s="5"/>
      <c r="E37" s="8">
        <v>100000</v>
      </c>
      <c r="F37" s="5"/>
      <c r="G37" s="8">
        <v>112</v>
      </c>
      <c r="H37" s="5"/>
      <c r="I37" s="8">
        <v>0</v>
      </c>
      <c r="J37" s="5"/>
      <c r="K37" s="8">
        <v>0</v>
      </c>
      <c r="L37" s="5"/>
      <c r="M37" s="8">
        <v>0</v>
      </c>
      <c r="N37" s="5"/>
      <c r="O37" s="8">
        <v>11200000</v>
      </c>
      <c r="P37" s="5"/>
      <c r="Q37" s="8">
        <v>0</v>
      </c>
      <c r="R37" s="5"/>
      <c r="S37" s="8">
        <v>11200000</v>
      </c>
    </row>
    <row r="38" spans="1:19" ht="18.75" x14ac:dyDescent="0.45">
      <c r="A38" s="2" t="s">
        <v>170</v>
      </c>
      <c r="C38" s="5" t="s">
        <v>171</v>
      </c>
      <c r="D38" s="5"/>
      <c r="E38" s="8">
        <v>284734</v>
      </c>
      <c r="F38" s="5"/>
      <c r="G38" s="8">
        <v>1000</v>
      </c>
      <c r="H38" s="5"/>
      <c r="I38" s="8">
        <v>0</v>
      </c>
      <c r="J38" s="5"/>
      <c r="K38" s="8">
        <v>0</v>
      </c>
      <c r="L38" s="5"/>
      <c r="M38" s="8">
        <v>0</v>
      </c>
      <c r="N38" s="5"/>
      <c r="O38" s="8">
        <v>284734000</v>
      </c>
      <c r="P38" s="5"/>
      <c r="Q38" s="8">
        <v>0</v>
      </c>
      <c r="R38" s="5"/>
      <c r="S38" s="8">
        <v>284734000</v>
      </c>
    </row>
    <row r="39" spans="1:19" ht="18.75" x14ac:dyDescent="0.45">
      <c r="A39" s="2" t="s">
        <v>58</v>
      </c>
      <c r="C39" s="5" t="s">
        <v>165</v>
      </c>
      <c r="D39" s="5"/>
      <c r="E39" s="8">
        <v>1142895</v>
      </c>
      <c r="F39" s="5"/>
      <c r="G39" s="8">
        <v>1600</v>
      </c>
      <c r="H39" s="5"/>
      <c r="I39" s="8">
        <v>0</v>
      </c>
      <c r="J39" s="5"/>
      <c r="K39" s="8">
        <v>0</v>
      </c>
      <c r="L39" s="5"/>
      <c r="M39" s="8">
        <v>0</v>
      </c>
      <c r="N39" s="5"/>
      <c r="O39" s="8">
        <v>1828632000</v>
      </c>
      <c r="P39" s="5"/>
      <c r="Q39" s="8">
        <v>124865108</v>
      </c>
      <c r="R39" s="5"/>
      <c r="S39" s="8">
        <v>1703766892</v>
      </c>
    </row>
    <row r="40" spans="1:19" ht="18.75" x14ac:dyDescent="0.45">
      <c r="A40" s="2" t="s">
        <v>172</v>
      </c>
      <c r="C40" s="5" t="s">
        <v>147</v>
      </c>
      <c r="D40" s="5"/>
      <c r="E40" s="8">
        <v>2000000</v>
      </c>
      <c r="F40" s="5"/>
      <c r="G40" s="8">
        <v>320</v>
      </c>
      <c r="H40" s="5"/>
      <c r="I40" s="8">
        <v>0</v>
      </c>
      <c r="J40" s="5"/>
      <c r="K40" s="8">
        <v>0</v>
      </c>
      <c r="L40" s="5"/>
      <c r="M40" s="8">
        <v>0</v>
      </c>
      <c r="N40" s="5"/>
      <c r="O40" s="8">
        <v>640000000</v>
      </c>
      <c r="P40" s="5"/>
      <c r="Q40" s="8">
        <v>0</v>
      </c>
      <c r="R40" s="5"/>
      <c r="S40" s="8">
        <v>640000000</v>
      </c>
    </row>
    <row r="41" spans="1:19" ht="18.75" x14ac:dyDescent="0.45">
      <c r="A41" s="2" t="s">
        <v>59</v>
      </c>
      <c r="C41" s="5" t="s">
        <v>173</v>
      </c>
      <c r="D41" s="5"/>
      <c r="E41" s="8">
        <v>500000</v>
      </c>
      <c r="F41" s="5"/>
      <c r="G41" s="8">
        <v>1850</v>
      </c>
      <c r="H41" s="5"/>
      <c r="I41" s="8">
        <v>0</v>
      </c>
      <c r="J41" s="5"/>
      <c r="K41" s="8">
        <v>0</v>
      </c>
      <c r="L41" s="5"/>
      <c r="M41" s="8">
        <v>0</v>
      </c>
      <c r="N41" s="5"/>
      <c r="O41" s="8">
        <v>925000000</v>
      </c>
      <c r="P41" s="5"/>
      <c r="Q41" s="8">
        <v>0</v>
      </c>
      <c r="R41" s="5"/>
      <c r="S41" s="8">
        <v>925000000</v>
      </c>
    </row>
    <row r="42" spans="1:19" ht="18.75" x14ac:dyDescent="0.45">
      <c r="A42" s="2" t="s">
        <v>51</v>
      </c>
      <c r="C42" s="5" t="s">
        <v>174</v>
      </c>
      <c r="D42" s="5"/>
      <c r="E42" s="8">
        <v>500000</v>
      </c>
      <c r="F42" s="5"/>
      <c r="G42" s="8">
        <v>2000</v>
      </c>
      <c r="H42" s="5"/>
      <c r="I42" s="8">
        <v>0</v>
      </c>
      <c r="J42" s="5"/>
      <c r="K42" s="8">
        <v>0</v>
      </c>
      <c r="L42" s="5"/>
      <c r="M42" s="8">
        <v>0</v>
      </c>
      <c r="N42" s="5"/>
      <c r="O42" s="8">
        <v>1000000000</v>
      </c>
      <c r="P42" s="5"/>
      <c r="Q42" s="8">
        <v>0</v>
      </c>
      <c r="R42" s="5"/>
      <c r="S42" s="8">
        <v>1000000000</v>
      </c>
    </row>
    <row r="43" spans="1:19" ht="18.75" x14ac:dyDescent="0.45">
      <c r="A43" s="2" t="s">
        <v>175</v>
      </c>
      <c r="C43" s="5" t="s">
        <v>176</v>
      </c>
      <c r="D43" s="5"/>
      <c r="E43" s="8">
        <v>571764</v>
      </c>
      <c r="F43" s="5"/>
      <c r="G43" s="8">
        <v>300</v>
      </c>
      <c r="H43" s="5"/>
      <c r="I43" s="8">
        <v>0</v>
      </c>
      <c r="J43" s="5"/>
      <c r="K43" s="8">
        <v>0</v>
      </c>
      <c r="L43" s="5"/>
      <c r="M43" s="8">
        <v>0</v>
      </c>
      <c r="N43" s="5"/>
      <c r="O43" s="8">
        <v>171529200</v>
      </c>
      <c r="P43" s="5"/>
      <c r="Q43" s="8">
        <v>1513835</v>
      </c>
      <c r="R43" s="5"/>
      <c r="S43" s="8">
        <v>170015365</v>
      </c>
    </row>
    <row r="44" spans="1:19" ht="18.75" x14ac:dyDescent="0.45">
      <c r="A44" s="2" t="s">
        <v>177</v>
      </c>
      <c r="C44" s="5" t="s">
        <v>178</v>
      </c>
      <c r="D44" s="5"/>
      <c r="E44" s="8">
        <v>130000</v>
      </c>
      <c r="F44" s="5"/>
      <c r="G44" s="8">
        <v>10000</v>
      </c>
      <c r="H44" s="5"/>
      <c r="I44" s="8">
        <v>0</v>
      </c>
      <c r="J44" s="5"/>
      <c r="K44" s="8">
        <v>0</v>
      </c>
      <c r="L44" s="5"/>
      <c r="M44" s="8">
        <v>0</v>
      </c>
      <c r="N44" s="5"/>
      <c r="O44" s="8">
        <v>1300000000</v>
      </c>
      <c r="P44" s="5"/>
      <c r="Q44" s="8">
        <v>0</v>
      </c>
      <c r="R44" s="5"/>
      <c r="S44" s="8">
        <v>1300000000</v>
      </c>
    </row>
    <row r="45" spans="1:19" ht="18.75" x14ac:dyDescent="0.45">
      <c r="A45" s="2" t="s">
        <v>41</v>
      </c>
      <c r="C45" s="5" t="s">
        <v>179</v>
      </c>
      <c r="D45" s="5"/>
      <c r="E45" s="8">
        <v>14082871</v>
      </c>
      <c r="F45" s="5"/>
      <c r="G45" s="8">
        <v>690</v>
      </c>
      <c r="H45" s="5"/>
      <c r="I45" s="8">
        <v>0</v>
      </c>
      <c r="J45" s="5"/>
      <c r="K45" s="8">
        <v>0</v>
      </c>
      <c r="L45" s="5"/>
      <c r="M45" s="8">
        <v>0</v>
      </c>
      <c r="N45" s="5"/>
      <c r="O45" s="8">
        <v>9717180990</v>
      </c>
      <c r="P45" s="5"/>
      <c r="Q45" s="8">
        <v>0</v>
      </c>
      <c r="R45" s="5"/>
      <c r="S45" s="8">
        <v>9717180990</v>
      </c>
    </row>
    <row r="46" spans="1:19" ht="18.75" x14ac:dyDescent="0.45">
      <c r="A46" s="2" t="s">
        <v>30</v>
      </c>
      <c r="C46" s="5" t="s">
        <v>180</v>
      </c>
      <c r="D46" s="5"/>
      <c r="E46" s="8">
        <v>1409230</v>
      </c>
      <c r="F46" s="5"/>
      <c r="G46" s="8">
        <v>8740</v>
      </c>
      <c r="H46" s="5"/>
      <c r="I46" s="8">
        <v>0</v>
      </c>
      <c r="J46" s="5"/>
      <c r="K46" s="8">
        <v>0</v>
      </c>
      <c r="L46" s="5"/>
      <c r="M46" s="8">
        <v>0</v>
      </c>
      <c r="N46" s="5"/>
      <c r="O46" s="8">
        <v>12316670200</v>
      </c>
      <c r="P46" s="5"/>
      <c r="Q46" s="8">
        <v>0</v>
      </c>
      <c r="R46" s="5"/>
      <c r="S46" s="8">
        <v>12316670200</v>
      </c>
    </row>
    <row r="47" spans="1:19" ht="18.75" x14ac:dyDescent="0.45">
      <c r="A47" s="2" t="s">
        <v>181</v>
      </c>
      <c r="C47" s="5" t="s">
        <v>182</v>
      </c>
      <c r="D47" s="5"/>
      <c r="E47" s="8">
        <v>9364474</v>
      </c>
      <c r="F47" s="5"/>
      <c r="G47" s="8">
        <v>770</v>
      </c>
      <c r="H47" s="5"/>
      <c r="I47" s="8">
        <v>0</v>
      </c>
      <c r="J47" s="5"/>
      <c r="K47" s="8">
        <v>0</v>
      </c>
      <c r="L47" s="5"/>
      <c r="M47" s="8">
        <v>0</v>
      </c>
      <c r="N47" s="5"/>
      <c r="O47" s="8">
        <v>7210644980</v>
      </c>
      <c r="P47" s="5"/>
      <c r="Q47" s="8">
        <v>0</v>
      </c>
      <c r="R47" s="5"/>
      <c r="S47" s="8">
        <v>7210644980</v>
      </c>
    </row>
    <row r="48" spans="1:19" ht="18.75" x14ac:dyDescent="0.45">
      <c r="A48" s="2" t="s">
        <v>32</v>
      </c>
      <c r="C48" s="5" t="s">
        <v>183</v>
      </c>
      <c r="D48" s="5"/>
      <c r="E48" s="8">
        <v>158520</v>
      </c>
      <c r="F48" s="5"/>
      <c r="G48" s="8">
        <v>15</v>
      </c>
      <c r="H48" s="5"/>
      <c r="I48" s="8">
        <v>0</v>
      </c>
      <c r="J48" s="5"/>
      <c r="K48" s="8">
        <v>0</v>
      </c>
      <c r="L48" s="5"/>
      <c r="M48" s="8">
        <v>0</v>
      </c>
      <c r="N48" s="5"/>
      <c r="O48" s="8">
        <v>2377800</v>
      </c>
      <c r="P48" s="5"/>
      <c r="Q48" s="8">
        <v>49438</v>
      </c>
      <c r="R48" s="5"/>
      <c r="S48" s="8">
        <v>2328362</v>
      </c>
    </row>
    <row r="49" spans="1:19" ht="18.75" x14ac:dyDescent="0.45">
      <c r="A49" s="2" t="s">
        <v>24</v>
      </c>
      <c r="C49" s="5" t="s">
        <v>184</v>
      </c>
      <c r="D49" s="5"/>
      <c r="E49" s="8">
        <v>406308</v>
      </c>
      <c r="F49" s="5"/>
      <c r="G49" s="8">
        <v>257</v>
      </c>
      <c r="H49" s="5"/>
      <c r="I49" s="8">
        <v>0</v>
      </c>
      <c r="J49" s="5"/>
      <c r="K49" s="8">
        <v>0</v>
      </c>
      <c r="L49" s="5"/>
      <c r="M49" s="8">
        <v>0</v>
      </c>
      <c r="N49" s="5"/>
      <c r="O49" s="8">
        <f>104421156+2000</f>
        <v>104423156</v>
      </c>
      <c r="P49" s="5"/>
      <c r="Q49" s="8">
        <v>0</v>
      </c>
      <c r="R49" s="5"/>
      <c r="S49" s="8">
        <f>O49</f>
        <v>104423156</v>
      </c>
    </row>
    <row r="50" spans="1:19" ht="18.75" thickBot="1" x14ac:dyDescent="0.45">
      <c r="I50" s="7">
        <f>SUM(I8:I49)</f>
        <v>3456250000</v>
      </c>
      <c r="K50" s="7">
        <f>SUM(K8:K49)</f>
        <v>493170141</v>
      </c>
      <c r="M50" s="7">
        <f>SUM(M8:M49)</f>
        <v>2963079859</v>
      </c>
      <c r="O50" s="7">
        <f>SUM(O8:O49)</f>
        <v>96836454155</v>
      </c>
      <c r="Q50" s="7">
        <f>SUM(Q8:Q49)</f>
        <v>664170116</v>
      </c>
      <c r="S50" s="7">
        <f>SUM(S8:S49)</f>
        <v>96172284039</v>
      </c>
    </row>
    <row r="51" spans="1:19" ht="18.75" thickTop="1" x14ac:dyDescent="0.4"/>
    <row r="53" spans="1:19" x14ac:dyDescent="0.4">
      <c r="O53" s="19"/>
    </row>
    <row r="56" spans="1:19" x14ac:dyDescent="0.4">
      <c r="O56" s="18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rightToLeft="1" topLeftCell="B61" workbookViewId="0">
      <selection activeCell="Q61" sqref="Q61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8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8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126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16" t="s">
        <v>3</v>
      </c>
      <c r="C6" s="16" t="s">
        <v>128</v>
      </c>
      <c r="D6" s="16" t="s">
        <v>128</v>
      </c>
      <c r="E6" s="16" t="s">
        <v>128</v>
      </c>
      <c r="F6" s="16" t="s">
        <v>128</v>
      </c>
      <c r="G6" s="16" t="s">
        <v>128</v>
      </c>
      <c r="H6" s="16" t="s">
        <v>128</v>
      </c>
      <c r="I6" s="16" t="s">
        <v>128</v>
      </c>
      <c r="K6" s="16" t="s">
        <v>129</v>
      </c>
      <c r="L6" s="16" t="s">
        <v>129</v>
      </c>
      <c r="M6" s="16" t="s">
        <v>129</v>
      </c>
      <c r="N6" s="16" t="s">
        <v>129</v>
      </c>
      <c r="O6" s="16" t="s">
        <v>129</v>
      </c>
      <c r="P6" s="16" t="s">
        <v>129</v>
      </c>
      <c r="Q6" s="16" t="s">
        <v>129</v>
      </c>
    </row>
    <row r="7" spans="1:17" ht="83.25" customHeight="1" x14ac:dyDescent="0.4">
      <c r="A7" s="16" t="s">
        <v>3</v>
      </c>
      <c r="C7" s="16" t="s">
        <v>7</v>
      </c>
      <c r="E7" s="16" t="s">
        <v>185</v>
      </c>
      <c r="G7" s="16" t="s">
        <v>186</v>
      </c>
      <c r="I7" s="17" t="s">
        <v>276</v>
      </c>
      <c r="K7" s="16" t="s">
        <v>7</v>
      </c>
      <c r="M7" s="16" t="s">
        <v>185</v>
      </c>
      <c r="O7" s="16" t="s">
        <v>186</v>
      </c>
      <c r="Q7" s="17" t="s">
        <v>276</v>
      </c>
    </row>
    <row r="8" spans="1:17" ht="18.75" x14ac:dyDescent="0.45">
      <c r="A8" s="2" t="s">
        <v>66</v>
      </c>
      <c r="C8" s="8">
        <v>20895660</v>
      </c>
      <c r="D8" s="5"/>
      <c r="E8" s="11">
        <v>213736994168</v>
      </c>
      <c r="F8" s="11"/>
      <c r="G8" s="11">
        <v>330679586702</v>
      </c>
      <c r="H8" s="11"/>
      <c r="I8" s="11">
        <v>-116942592533</v>
      </c>
      <c r="J8" s="5"/>
      <c r="K8" s="8">
        <v>20895660</v>
      </c>
      <c r="L8" s="5"/>
      <c r="M8" s="11">
        <v>213736994168</v>
      </c>
      <c r="N8" s="11"/>
      <c r="O8" s="11">
        <v>353958042883</v>
      </c>
      <c r="P8" s="11"/>
      <c r="Q8" s="11">
        <v>-140221048714</v>
      </c>
    </row>
    <row r="9" spans="1:17" ht="18.75" x14ac:dyDescent="0.45">
      <c r="A9" s="2" t="s">
        <v>17</v>
      </c>
      <c r="C9" s="8">
        <v>591397</v>
      </c>
      <c r="D9" s="5"/>
      <c r="E9" s="11">
        <v>12204351179</v>
      </c>
      <c r="F9" s="11"/>
      <c r="G9" s="11">
        <v>13756349595</v>
      </c>
      <c r="H9" s="11"/>
      <c r="I9" s="11">
        <v>-1551998415</v>
      </c>
      <c r="J9" s="5"/>
      <c r="K9" s="8">
        <v>591397</v>
      </c>
      <c r="L9" s="5"/>
      <c r="M9" s="11">
        <v>12204351179</v>
      </c>
      <c r="N9" s="11"/>
      <c r="O9" s="11">
        <v>16895396982</v>
      </c>
      <c r="P9" s="11"/>
      <c r="Q9" s="11">
        <v>-4691045802</v>
      </c>
    </row>
    <row r="10" spans="1:17" ht="18.75" x14ac:dyDescent="0.45">
      <c r="A10" s="2" t="s">
        <v>43</v>
      </c>
      <c r="C10" s="8">
        <v>7511402</v>
      </c>
      <c r="D10" s="5"/>
      <c r="E10" s="11">
        <v>93931201208</v>
      </c>
      <c r="F10" s="11"/>
      <c r="G10" s="11">
        <v>153142204832</v>
      </c>
      <c r="H10" s="11"/>
      <c r="I10" s="11">
        <v>-59211003623</v>
      </c>
      <c r="J10" s="5"/>
      <c r="K10" s="8">
        <v>7511402</v>
      </c>
      <c r="L10" s="5"/>
      <c r="M10" s="11">
        <v>93931201208</v>
      </c>
      <c r="N10" s="11"/>
      <c r="O10" s="11">
        <v>104880150903</v>
      </c>
      <c r="P10" s="11"/>
      <c r="Q10" s="11">
        <v>-10948949694</v>
      </c>
    </row>
    <row r="11" spans="1:17" ht="18.75" x14ac:dyDescent="0.45">
      <c r="A11" s="2" t="s">
        <v>61</v>
      </c>
      <c r="C11" s="8">
        <v>474516</v>
      </c>
      <c r="D11" s="5"/>
      <c r="E11" s="11">
        <v>8445656536</v>
      </c>
      <c r="F11" s="11"/>
      <c r="G11" s="11">
        <v>8341884158</v>
      </c>
      <c r="H11" s="11"/>
      <c r="I11" s="11">
        <v>103772378</v>
      </c>
      <c r="J11" s="5"/>
      <c r="K11" s="8">
        <v>474516</v>
      </c>
      <c r="L11" s="5"/>
      <c r="M11" s="11">
        <v>8445656536</v>
      </c>
      <c r="N11" s="11"/>
      <c r="O11" s="11">
        <v>6879130325</v>
      </c>
      <c r="P11" s="11"/>
      <c r="Q11" s="11">
        <v>1566526211</v>
      </c>
    </row>
    <row r="12" spans="1:17" ht="18.75" x14ac:dyDescent="0.45">
      <c r="A12" s="2" t="s">
        <v>45</v>
      </c>
      <c r="C12" s="8">
        <v>4800000</v>
      </c>
      <c r="D12" s="5"/>
      <c r="E12" s="11">
        <v>58402425600</v>
      </c>
      <c r="F12" s="11"/>
      <c r="G12" s="11">
        <v>74482178400</v>
      </c>
      <c r="H12" s="11"/>
      <c r="I12" s="11">
        <v>-16079752800</v>
      </c>
      <c r="J12" s="5"/>
      <c r="K12" s="8">
        <v>4800000</v>
      </c>
      <c r="L12" s="5"/>
      <c r="M12" s="11">
        <v>58402425600</v>
      </c>
      <c r="N12" s="11"/>
      <c r="O12" s="11">
        <v>73588798670</v>
      </c>
      <c r="P12" s="11"/>
      <c r="Q12" s="11">
        <v>-15186373070</v>
      </c>
    </row>
    <row r="13" spans="1:17" ht="18.75" x14ac:dyDescent="0.45">
      <c r="A13" s="2" t="s">
        <v>42</v>
      </c>
      <c r="C13" s="8">
        <v>7100000</v>
      </c>
      <c r="D13" s="5"/>
      <c r="E13" s="11">
        <v>53709515550</v>
      </c>
      <c r="F13" s="11"/>
      <c r="G13" s="11">
        <v>70436394900</v>
      </c>
      <c r="H13" s="11"/>
      <c r="I13" s="11">
        <v>-16726879350</v>
      </c>
      <c r="J13" s="5"/>
      <c r="K13" s="8">
        <v>7100000</v>
      </c>
      <c r="L13" s="5"/>
      <c r="M13" s="11">
        <v>53709515550</v>
      </c>
      <c r="N13" s="11"/>
      <c r="O13" s="11">
        <v>66385471783</v>
      </c>
      <c r="P13" s="11"/>
      <c r="Q13" s="11">
        <v>-12675956233</v>
      </c>
    </row>
    <row r="14" spans="1:17" ht="18.75" x14ac:dyDescent="0.45">
      <c r="A14" s="2" t="s">
        <v>46</v>
      </c>
      <c r="C14" s="8">
        <v>16168776</v>
      </c>
      <c r="D14" s="5"/>
      <c r="E14" s="11">
        <v>158154106342</v>
      </c>
      <c r="F14" s="11"/>
      <c r="G14" s="11">
        <v>197912999113</v>
      </c>
      <c r="H14" s="11"/>
      <c r="I14" s="11">
        <v>-39758892770</v>
      </c>
      <c r="J14" s="5"/>
      <c r="K14" s="8">
        <v>16168776</v>
      </c>
      <c r="L14" s="5"/>
      <c r="M14" s="11">
        <v>158154106342</v>
      </c>
      <c r="N14" s="11"/>
      <c r="O14" s="11">
        <v>246032190814</v>
      </c>
      <c r="P14" s="11"/>
      <c r="Q14" s="11">
        <v>-87878084471</v>
      </c>
    </row>
    <row r="15" spans="1:17" ht="18.75" x14ac:dyDescent="0.45">
      <c r="A15" s="2" t="s">
        <v>19</v>
      </c>
      <c r="C15" s="8">
        <v>31321813</v>
      </c>
      <c r="D15" s="5"/>
      <c r="E15" s="11">
        <v>114889803904</v>
      </c>
      <c r="F15" s="11"/>
      <c r="G15" s="11">
        <v>150695569349</v>
      </c>
      <c r="H15" s="11"/>
      <c r="I15" s="11">
        <v>-35805765444</v>
      </c>
      <c r="J15" s="5"/>
      <c r="K15" s="8">
        <v>31321813</v>
      </c>
      <c r="L15" s="5"/>
      <c r="M15" s="11">
        <v>114889803904</v>
      </c>
      <c r="N15" s="11"/>
      <c r="O15" s="11">
        <v>122879804267</v>
      </c>
      <c r="P15" s="11"/>
      <c r="Q15" s="11">
        <v>-7990000362</v>
      </c>
    </row>
    <row r="16" spans="1:17" ht="18.75" x14ac:dyDescent="0.45">
      <c r="A16" s="2" t="s">
        <v>18</v>
      </c>
      <c r="C16" s="8">
        <v>3900000</v>
      </c>
      <c r="D16" s="5"/>
      <c r="E16" s="11">
        <v>44776982250</v>
      </c>
      <c r="F16" s="11"/>
      <c r="G16" s="11">
        <v>46056324600</v>
      </c>
      <c r="H16" s="11"/>
      <c r="I16" s="11">
        <v>-1279342350</v>
      </c>
      <c r="J16" s="5"/>
      <c r="K16" s="8">
        <v>3900000</v>
      </c>
      <c r="L16" s="5"/>
      <c r="M16" s="11">
        <v>44776982250</v>
      </c>
      <c r="N16" s="11"/>
      <c r="O16" s="11">
        <v>25688211239</v>
      </c>
      <c r="P16" s="11"/>
      <c r="Q16" s="11">
        <v>19088771011</v>
      </c>
    </row>
    <row r="17" spans="1:17" ht="18.75" x14ac:dyDescent="0.45">
      <c r="A17" s="2" t="s">
        <v>71</v>
      </c>
      <c r="C17" s="8">
        <v>35000000</v>
      </c>
      <c r="D17" s="5"/>
      <c r="E17" s="11">
        <v>85587705000</v>
      </c>
      <c r="F17" s="11"/>
      <c r="G17" s="11">
        <v>101948519354</v>
      </c>
      <c r="H17" s="11"/>
      <c r="I17" s="11">
        <v>-16360814354</v>
      </c>
      <c r="J17" s="5"/>
      <c r="K17" s="8">
        <v>35000000</v>
      </c>
      <c r="L17" s="5"/>
      <c r="M17" s="11">
        <v>85587705000</v>
      </c>
      <c r="N17" s="11"/>
      <c r="O17" s="11">
        <v>101948519354</v>
      </c>
      <c r="P17" s="11"/>
      <c r="Q17" s="11">
        <v>-16360814354</v>
      </c>
    </row>
    <row r="18" spans="1:17" ht="18.75" x14ac:dyDescent="0.45">
      <c r="A18" s="2" t="s">
        <v>28</v>
      </c>
      <c r="C18" s="8">
        <v>2149097</v>
      </c>
      <c r="D18" s="5"/>
      <c r="E18" s="11">
        <v>128178592371</v>
      </c>
      <c r="F18" s="11"/>
      <c r="G18" s="11">
        <v>139375316128</v>
      </c>
      <c r="H18" s="11"/>
      <c r="I18" s="11">
        <v>-11196723757</v>
      </c>
      <c r="J18" s="5"/>
      <c r="K18" s="8">
        <v>2149097</v>
      </c>
      <c r="L18" s="5"/>
      <c r="M18" s="11">
        <v>128178592371</v>
      </c>
      <c r="N18" s="11"/>
      <c r="O18" s="11">
        <v>137772384076</v>
      </c>
      <c r="P18" s="11"/>
      <c r="Q18" s="11">
        <v>-9593791705</v>
      </c>
    </row>
    <row r="19" spans="1:17" ht="18.75" x14ac:dyDescent="0.45">
      <c r="A19" s="2" t="s">
        <v>64</v>
      </c>
      <c r="C19" s="8">
        <v>4950000</v>
      </c>
      <c r="D19" s="5"/>
      <c r="E19" s="11">
        <v>78187499775</v>
      </c>
      <c r="F19" s="11"/>
      <c r="G19" s="11">
        <v>100304457498</v>
      </c>
      <c r="H19" s="11"/>
      <c r="I19" s="11">
        <v>-22116957723</v>
      </c>
      <c r="J19" s="5"/>
      <c r="K19" s="8">
        <v>4950000</v>
      </c>
      <c r="L19" s="5"/>
      <c r="M19" s="11">
        <v>78187499775</v>
      </c>
      <c r="N19" s="11"/>
      <c r="O19" s="11">
        <v>59578509721</v>
      </c>
      <c r="P19" s="11"/>
      <c r="Q19" s="11">
        <v>18608990054</v>
      </c>
    </row>
    <row r="20" spans="1:17" ht="18.75" x14ac:dyDescent="0.45">
      <c r="A20" s="2" t="s">
        <v>52</v>
      </c>
      <c r="C20" s="8">
        <v>24129720</v>
      </c>
      <c r="D20" s="5"/>
      <c r="E20" s="11">
        <v>247057326109</v>
      </c>
      <c r="F20" s="11"/>
      <c r="G20" s="11">
        <v>338666450637</v>
      </c>
      <c r="H20" s="11"/>
      <c r="I20" s="11">
        <v>-91609124527</v>
      </c>
      <c r="J20" s="5"/>
      <c r="K20" s="8">
        <v>24129720</v>
      </c>
      <c r="L20" s="5"/>
      <c r="M20" s="11">
        <v>247057326109</v>
      </c>
      <c r="N20" s="11"/>
      <c r="O20" s="11">
        <v>307603542496</v>
      </c>
      <c r="P20" s="11"/>
      <c r="Q20" s="11">
        <v>-60546216386</v>
      </c>
    </row>
    <row r="21" spans="1:17" ht="18.75" x14ac:dyDescent="0.45">
      <c r="A21" s="2" t="s">
        <v>54</v>
      </c>
      <c r="C21" s="8">
        <v>5200000</v>
      </c>
      <c r="D21" s="5"/>
      <c r="E21" s="11">
        <v>121524600600</v>
      </c>
      <c r="F21" s="11"/>
      <c r="G21" s="11">
        <v>145819182600</v>
      </c>
      <c r="H21" s="11"/>
      <c r="I21" s="11">
        <v>-24294582000</v>
      </c>
      <c r="J21" s="5"/>
      <c r="K21" s="8">
        <v>5200000</v>
      </c>
      <c r="L21" s="5"/>
      <c r="M21" s="11">
        <v>121524600600</v>
      </c>
      <c r="N21" s="11"/>
      <c r="O21" s="11">
        <v>199084188743</v>
      </c>
      <c r="P21" s="11"/>
      <c r="Q21" s="11">
        <v>-77559588143</v>
      </c>
    </row>
    <row r="22" spans="1:17" ht="18.75" x14ac:dyDescent="0.45">
      <c r="A22" s="2" t="s">
        <v>72</v>
      </c>
      <c r="C22" s="8">
        <v>37660</v>
      </c>
      <c r="D22" s="5"/>
      <c r="E22" s="11">
        <v>1732759131</v>
      </c>
      <c r="F22" s="11"/>
      <c r="G22" s="11">
        <v>1500228969</v>
      </c>
      <c r="H22" s="11"/>
      <c r="I22" s="11">
        <v>232530162</v>
      </c>
      <c r="J22" s="5"/>
      <c r="K22" s="8">
        <v>37660</v>
      </c>
      <c r="L22" s="5"/>
      <c r="M22" s="11">
        <v>1732759131</v>
      </c>
      <c r="N22" s="11"/>
      <c r="O22" s="11">
        <v>1500228969</v>
      </c>
      <c r="P22" s="11"/>
      <c r="Q22" s="11">
        <v>232530162</v>
      </c>
    </row>
    <row r="23" spans="1:17" ht="18.75" x14ac:dyDescent="0.45">
      <c r="A23" s="2" t="s">
        <v>37</v>
      </c>
      <c r="C23" s="8">
        <v>48678</v>
      </c>
      <c r="D23" s="5"/>
      <c r="E23" s="11">
        <v>2034101737</v>
      </c>
      <c r="F23" s="11"/>
      <c r="G23" s="11">
        <v>1872968478</v>
      </c>
      <c r="H23" s="11"/>
      <c r="I23" s="11">
        <v>161133259</v>
      </c>
      <c r="J23" s="5"/>
      <c r="K23" s="8">
        <v>48678</v>
      </c>
      <c r="L23" s="5"/>
      <c r="M23" s="11">
        <v>2034101737</v>
      </c>
      <c r="N23" s="11"/>
      <c r="O23" s="11">
        <v>1218513779</v>
      </c>
      <c r="P23" s="11"/>
      <c r="Q23" s="11">
        <v>815587958</v>
      </c>
    </row>
    <row r="24" spans="1:17" ht="18.75" x14ac:dyDescent="0.45">
      <c r="A24" s="2" t="s">
        <v>68</v>
      </c>
      <c r="C24" s="8">
        <v>499387</v>
      </c>
      <c r="D24" s="5"/>
      <c r="E24" s="11">
        <v>9436861456</v>
      </c>
      <c r="F24" s="11"/>
      <c r="G24" s="11">
        <v>13080552307</v>
      </c>
      <c r="H24" s="11"/>
      <c r="I24" s="11">
        <v>-3643690850</v>
      </c>
      <c r="J24" s="5"/>
      <c r="K24" s="8">
        <v>499387</v>
      </c>
      <c r="L24" s="5"/>
      <c r="M24" s="11">
        <v>9436861456</v>
      </c>
      <c r="N24" s="11"/>
      <c r="O24" s="11">
        <v>11783720541</v>
      </c>
      <c r="P24" s="11"/>
      <c r="Q24" s="11">
        <v>-2346859084</v>
      </c>
    </row>
    <row r="25" spans="1:17" ht="18.75" x14ac:dyDescent="0.45">
      <c r="A25" s="2" t="s">
        <v>57</v>
      </c>
      <c r="C25" s="8">
        <v>1694026</v>
      </c>
      <c r="D25" s="5"/>
      <c r="E25" s="11">
        <v>12831672675</v>
      </c>
      <c r="F25" s="11"/>
      <c r="G25" s="11">
        <v>14886087460</v>
      </c>
      <c r="H25" s="11"/>
      <c r="I25" s="11">
        <v>-2054414784</v>
      </c>
      <c r="J25" s="5"/>
      <c r="K25" s="8">
        <v>1694026</v>
      </c>
      <c r="L25" s="5"/>
      <c r="M25" s="11">
        <v>12831672675</v>
      </c>
      <c r="N25" s="11"/>
      <c r="O25" s="11">
        <v>5428391121</v>
      </c>
      <c r="P25" s="11"/>
      <c r="Q25" s="11">
        <v>7403281554</v>
      </c>
    </row>
    <row r="26" spans="1:17" ht="18.75" x14ac:dyDescent="0.45">
      <c r="A26" s="2" t="s">
        <v>41</v>
      </c>
      <c r="C26" s="8">
        <v>24953449</v>
      </c>
      <c r="D26" s="5"/>
      <c r="E26" s="11">
        <v>229942127320</v>
      </c>
      <c r="F26" s="11"/>
      <c r="G26" s="11">
        <v>284265024713</v>
      </c>
      <c r="H26" s="11"/>
      <c r="I26" s="11">
        <v>-54322897392</v>
      </c>
      <c r="J26" s="5"/>
      <c r="K26" s="8">
        <v>24953449</v>
      </c>
      <c r="L26" s="5"/>
      <c r="M26" s="11">
        <v>229942127320</v>
      </c>
      <c r="N26" s="11"/>
      <c r="O26" s="11">
        <v>398205318627</v>
      </c>
      <c r="P26" s="11"/>
      <c r="Q26" s="11">
        <v>-168263191306</v>
      </c>
    </row>
    <row r="27" spans="1:17" ht="18.75" x14ac:dyDescent="0.45">
      <c r="A27" s="2" t="s">
        <v>35</v>
      </c>
      <c r="C27" s="8">
        <v>131938</v>
      </c>
      <c r="D27" s="5"/>
      <c r="E27" s="11">
        <v>1360056287</v>
      </c>
      <c r="F27" s="11"/>
      <c r="G27" s="11">
        <v>1904341108</v>
      </c>
      <c r="H27" s="11"/>
      <c r="I27" s="11">
        <v>-544284820</v>
      </c>
      <c r="J27" s="5"/>
      <c r="K27" s="8">
        <v>131938</v>
      </c>
      <c r="L27" s="5"/>
      <c r="M27" s="11">
        <v>1360056287</v>
      </c>
      <c r="N27" s="11"/>
      <c r="O27" s="11">
        <v>1477012973</v>
      </c>
      <c r="P27" s="11"/>
      <c r="Q27" s="11">
        <v>-116956685</v>
      </c>
    </row>
    <row r="28" spans="1:17" ht="18.75" x14ac:dyDescent="0.45">
      <c r="A28" s="2" t="s">
        <v>53</v>
      </c>
      <c r="C28" s="8">
        <v>2490764</v>
      </c>
      <c r="D28" s="5"/>
      <c r="E28" s="11">
        <v>37634348103</v>
      </c>
      <c r="F28" s="11"/>
      <c r="G28" s="11">
        <v>47340048404</v>
      </c>
      <c r="H28" s="11"/>
      <c r="I28" s="11">
        <v>-9705700300</v>
      </c>
      <c r="J28" s="5"/>
      <c r="K28" s="8">
        <v>2490764</v>
      </c>
      <c r="L28" s="5"/>
      <c r="M28" s="11">
        <v>37634348103</v>
      </c>
      <c r="N28" s="11"/>
      <c r="O28" s="11">
        <v>46815356449</v>
      </c>
      <c r="P28" s="11"/>
      <c r="Q28" s="11">
        <v>-9181008345</v>
      </c>
    </row>
    <row r="29" spans="1:17" ht="18.75" x14ac:dyDescent="0.45">
      <c r="A29" s="2" t="s">
        <v>60</v>
      </c>
      <c r="C29" s="8">
        <v>6950000</v>
      </c>
      <c r="D29" s="5"/>
      <c r="E29" s="11">
        <v>73922528250</v>
      </c>
      <c r="F29" s="11"/>
      <c r="G29" s="11">
        <v>102247983000</v>
      </c>
      <c r="H29" s="11"/>
      <c r="I29" s="11">
        <v>-28325454750</v>
      </c>
      <c r="J29" s="5"/>
      <c r="K29" s="8">
        <v>6950000</v>
      </c>
      <c r="L29" s="5"/>
      <c r="M29" s="11">
        <v>73922528250</v>
      </c>
      <c r="N29" s="11"/>
      <c r="O29" s="11">
        <v>164324864748</v>
      </c>
      <c r="P29" s="11"/>
      <c r="Q29" s="11">
        <v>-90402336498</v>
      </c>
    </row>
    <row r="30" spans="1:17" ht="18.75" x14ac:dyDescent="0.45">
      <c r="A30" s="2" t="s">
        <v>49</v>
      </c>
      <c r="C30" s="8">
        <v>780761</v>
      </c>
      <c r="D30" s="5"/>
      <c r="E30" s="11">
        <v>20163479963</v>
      </c>
      <c r="F30" s="11"/>
      <c r="G30" s="11">
        <v>26387926049</v>
      </c>
      <c r="H30" s="11"/>
      <c r="I30" s="11">
        <v>-6224446085</v>
      </c>
      <c r="J30" s="5"/>
      <c r="K30" s="8">
        <v>780761</v>
      </c>
      <c r="L30" s="5"/>
      <c r="M30" s="11">
        <v>20163479963</v>
      </c>
      <c r="N30" s="11"/>
      <c r="O30" s="11">
        <v>24591413531</v>
      </c>
      <c r="P30" s="11"/>
      <c r="Q30" s="11">
        <v>-4427933567</v>
      </c>
    </row>
    <row r="31" spans="1:17" ht="18.75" x14ac:dyDescent="0.45">
      <c r="A31" s="2" t="s">
        <v>26</v>
      </c>
      <c r="C31" s="8">
        <v>950000</v>
      </c>
      <c r="D31" s="5"/>
      <c r="E31" s="11">
        <v>127845764550</v>
      </c>
      <c r="F31" s="11"/>
      <c r="G31" s="11">
        <v>151841634525</v>
      </c>
      <c r="H31" s="11"/>
      <c r="I31" s="11">
        <v>-23995869975</v>
      </c>
      <c r="J31" s="5"/>
      <c r="K31" s="8">
        <v>950000</v>
      </c>
      <c r="L31" s="5"/>
      <c r="M31" s="11">
        <v>127845764550</v>
      </c>
      <c r="N31" s="11"/>
      <c r="O31" s="11">
        <v>156759930088</v>
      </c>
      <c r="P31" s="11"/>
      <c r="Q31" s="11">
        <v>-28914165538</v>
      </c>
    </row>
    <row r="32" spans="1:17" ht="18.75" x14ac:dyDescent="0.45">
      <c r="A32" s="2" t="s">
        <v>50</v>
      </c>
      <c r="C32" s="8">
        <v>13546448</v>
      </c>
      <c r="D32" s="5"/>
      <c r="E32" s="11">
        <v>121596595108</v>
      </c>
      <c r="F32" s="11"/>
      <c r="G32" s="11">
        <v>190366682241</v>
      </c>
      <c r="H32" s="11"/>
      <c r="I32" s="11">
        <v>-68770087132</v>
      </c>
      <c r="J32" s="5"/>
      <c r="K32" s="8">
        <v>13546448</v>
      </c>
      <c r="L32" s="5"/>
      <c r="M32" s="11">
        <v>121596595108</v>
      </c>
      <c r="N32" s="11"/>
      <c r="O32" s="11">
        <v>147068697002</v>
      </c>
      <c r="P32" s="11"/>
      <c r="Q32" s="11">
        <v>-25472101893</v>
      </c>
    </row>
    <row r="33" spans="1:17" ht="18.75" x14ac:dyDescent="0.45">
      <c r="A33" s="2" t="s">
        <v>30</v>
      </c>
      <c r="C33" s="8">
        <v>1559198</v>
      </c>
      <c r="D33" s="5"/>
      <c r="E33" s="11">
        <v>124336194242</v>
      </c>
      <c r="F33" s="11"/>
      <c r="G33" s="11">
        <v>222076325028</v>
      </c>
      <c r="H33" s="11"/>
      <c r="I33" s="11">
        <v>-97740130785</v>
      </c>
      <c r="J33" s="5"/>
      <c r="K33" s="8">
        <v>1559198</v>
      </c>
      <c r="L33" s="5"/>
      <c r="M33" s="11">
        <v>124336194242</v>
      </c>
      <c r="N33" s="11"/>
      <c r="O33" s="11">
        <v>72253629648</v>
      </c>
      <c r="P33" s="11"/>
      <c r="Q33" s="11">
        <v>52082564594</v>
      </c>
    </row>
    <row r="34" spans="1:17" ht="18.75" x14ac:dyDescent="0.45">
      <c r="A34" s="2" t="s">
        <v>73</v>
      </c>
      <c r="C34" s="8">
        <v>450652</v>
      </c>
      <c r="D34" s="5"/>
      <c r="E34" s="11">
        <v>18026337772</v>
      </c>
      <c r="F34" s="11"/>
      <c r="G34" s="11">
        <v>21685653724</v>
      </c>
      <c r="H34" s="11"/>
      <c r="I34" s="11">
        <v>-3659315951</v>
      </c>
      <c r="J34" s="5"/>
      <c r="K34" s="8">
        <v>450652</v>
      </c>
      <c r="L34" s="5"/>
      <c r="M34" s="11">
        <v>18026337772</v>
      </c>
      <c r="N34" s="11"/>
      <c r="O34" s="11">
        <v>21685653724</v>
      </c>
      <c r="P34" s="11"/>
      <c r="Q34" s="11">
        <v>-3659315951</v>
      </c>
    </row>
    <row r="35" spans="1:17" ht="18.75" x14ac:dyDescent="0.45">
      <c r="A35" s="2" t="s">
        <v>22</v>
      </c>
      <c r="C35" s="8">
        <v>1050000</v>
      </c>
      <c r="D35" s="5"/>
      <c r="E35" s="11">
        <v>24079370175</v>
      </c>
      <c r="F35" s="11"/>
      <c r="G35" s="11">
        <v>31677888375</v>
      </c>
      <c r="H35" s="11"/>
      <c r="I35" s="11">
        <v>-7598518200</v>
      </c>
      <c r="J35" s="5"/>
      <c r="K35" s="8">
        <v>1050000</v>
      </c>
      <c r="L35" s="5"/>
      <c r="M35" s="11">
        <v>24079370175</v>
      </c>
      <c r="N35" s="11"/>
      <c r="O35" s="11">
        <v>26051009113</v>
      </c>
      <c r="P35" s="11"/>
      <c r="Q35" s="11">
        <v>-1971638938</v>
      </c>
    </row>
    <row r="36" spans="1:17" ht="18.75" x14ac:dyDescent="0.45">
      <c r="A36" s="2" t="s">
        <v>67</v>
      </c>
      <c r="C36" s="8">
        <v>1000000</v>
      </c>
      <c r="D36" s="5"/>
      <c r="E36" s="11">
        <v>23757795000</v>
      </c>
      <c r="F36" s="11"/>
      <c r="G36" s="11">
        <v>28916914500</v>
      </c>
      <c r="H36" s="11"/>
      <c r="I36" s="11">
        <v>-5159119500</v>
      </c>
      <c r="J36" s="5"/>
      <c r="K36" s="8">
        <v>1000000</v>
      </c>
      <c r="L36" s="5"/>
      <c r="M36" s="11">
        <v>23757795000</v>
      </c>
      <c r="N36" s="11"/>
      <c r="O36" s="11">
        <v>20351652762</v>
      </c>
      <c r="P36" s="11"/>
      <c r="Q36" s="11">
        <v>3406142238</v>
      </c>
    </row>
    <row r="37" spans="1:17" ht="18.75" x14ac:dyDescent="0.45">
      <c r="A37" s="2" t="s">
        <v>24</v>
      </c>
      <c r="C37" s="8">
        <v>6308</v>
      </c>
      <c r="D37" s="5"/>
      <c r="E37" s="11">
        <v>139480276</v>
      </c>
      <c r="F37" s="11"/>
      <c r="G37" s="11">
        <v>187286320</v>
      </c>
      <c r="H37" s="11"/>
      <c r="I37" s="11">
        <v>-47806043</v>
      </c>
      <c r="J37" s="5"/>
      <c r="K37" s="8">
        <v>6308</v>
      </c>
      <c r="L37" s="5"/>
      <c r="M37" s="11">
        <v>139480276</v>
      </c>
      <c r="N37" s="11"/>
      <c r="O37" s="11">
        <v>39776503</v>
      </c>
      <c r="P37" s="11"/>
      <c r="Q37" s="11">
        <v>99703773</v>
      </c>
    </row>
    <row r="38" spans="1:17" ht="18.75" x14ac:dyDescent="0.45">
      <c r="A38" s="2" t="s">
        <v>55</v>
      </c>
      <c r="C38" s="8">
        <v>2765000</v>
      </c>
      <c r="D38" s="5"/>
      <c r="E38" s="11">
        <v>47412457312</v>
      </c>
      <c r="F38" s="11"/>
      <c r="G38" s="11">
        <v>64618369357</v>
      </c>
      <c r="H38" s="11"/>
      <c r="I38" s="11">
        <v>-17205912044</v>
      </c>
      <c r="J38" s="5"/>
      <c r="K38" s="8">
        <v>2765000</v>
      </c>
      <c r="L38" s="5"/>
      <c r="M38" s="11">
        <v>47412457312</v>
      </c>
      <c r="N38" s="11"/>
      <c r="O38" s="11">
        <v>45280494868</v>
      </c>
      <c r="P38" s="11"/>
      <c r="Q38" s="11">
        <v>2131962444</v>
      </c>
    </row>
    <row r="39" spans="1:17" ht="18.75" x14ac:dyDescent="0.45">
      <c r="A39" s="2" t="s">
        <v>27</v>
      </c>
      <c r="C39" s="8">
        <v>1750000</v>
      </c>
      <c r="D39" s="5"/>
      <c r="E39" s="11">
        <v>150509110500</v>
      </c>
      <c r="F39" s="11"/>
      <c r="G39" s="11">
        <v>179142720750</v>
      </c>
      <c r="H39" s="11"/>
      <c r="I39" s="11">
        <v>-28633610250</v>
      </c>
      <c r="J39" s="5"/>
      <c r="K39" s="8">
        <v>1750000</v>
      </c>
      <c r="L39" s="5"/>
      <c r="M39" s="11">
        <v>150509110500</v>
      </c>
      <c r="N39" s="11"/>
      <c r="O39" s="11">
        <v>183196802537</v>
      </c>
      <c r="P39" s="11"/>
      <c r="Q39" s="11">
        <v>-32687692037</v>
      </c>
    </row>
    <row r="40" spans="1:17" ht="18.75" x14ac:dyDescent="0.45">
      <c r="A40" s="2" t="s">
        <v>48</v>
      </c>
      <c r="C40" s="8">
        <v>1500000</v>
      </c>
      <c r="D40" s="5"/>
      <c r="E40" s="11">
        <v>22888001250</v>
      </c>
      <c r="F40" s="11"/>
      <c r="G40" s="11">
        <v>26332384500</v>
      </c>
      <c r="H40" s="11"/>
      <c r="I40" s="11">
        <v>-3444383250</v>
      </c>
      <c r="J40" s="5"/>
      <c r="K40" s="8">
        <v>1500000</v>
      </c>
      <c r="L40" s="5"/>
      <c r="M40" s="11">
        <v>22888001250</v>
      </c>
      <c r="N40" s="11"/>
      <c r="O40" s="11">
        <v>30327768037</v>
      </c>
      <c r="P40" s="11"/>
      <c r="Q40" s="11">
        <v>-7439766787</v>
      </c>
    </row>
    <row r="41" spans="1:17" ht="18.75" x14ac:dyDescent="0.45">
      <c r="A41" s="2" t="s">
        <v>20</v>
      </c>
      <c r="C41" s="8">
        <v>7659395</v>
      </c>
      <c r="D41" s="5"/>
      <c r="E41" s="11">
        <v>200982048768</v>
      </c>
      <c r="F41" s="11"/>
      <c r="G41" s="11">
        <v>262178846844</v>
      </c>
      <c r="H41" s="11"/>
      <c r="I41" s="11">
        <v>-61196798075</v>
      </c>
      <c r="J41" s="5"/>
      <c r="K41" s="8">
        <v>7659395</v>
      </c>
      <c r="L41" s="5"/>
      <c r="M41" s="11">
        <v>200982048768</v>
      </c>
      <c r="N41" s="11"/>
      <c r="O41" s="11">
        <v>124569806779</v>
      </c>
      <c r="P41" s="11"/>
      <c r="Q41" s="11">
        <v>76412241989</v>
      </c>
    </row>
    <row r="42" spans="1:17" ht="18.75" x14ac:dyDescent="0.45">
      <c r="A42" s="2" t="s">
        <v>21</v>
      </c>
      <c r="C42" s="8">
        <v>2706883</v>
      </c>
      <c r="D42" s="5"/>
      <c r="E42" s="11">
        <v>51609103745</v>
      </c>
      <c r="F42" s="11"/>
      <c r="G42" s="11">
        <v>74722878571</v>
      </c>
      <c r="H42" s="11"/>
      <c r="I42" s="11">
        <v>-23113774825</v>
      </c>
      <c r="J42" s="5"/>
      <c r="K42" s="8">
        <v>2706883</v>
      </c>
      <c r="L42" s="5"/>
      <c r="M42" s="11">
        <v>51609103745</v>
      </c>
      <c r="N42" s="11"/>
      <c r="O42" s="11">
        <v>151180281816</v>
      </c>
      <c r="P42" s="11"/>
      <c r="Q42" s="11">
        <v>-99571178070</v>
      </c>
    </row>
    <row r="43" spans="1:17" ht="18.75" x14ac:dyDescent="0.45">
      <c r="A43" s="2" t="s">
        <v>51</v>
      </c>
      <c r="C43" s="8">
        <v>500000</v>
      </c>
      <c r="D43" s="5"/>
      <c r="E43" s="11">
        <v>12922650000</v>
      </c>
      <c r="F43" s="11"/>
      <c r="G43" s="11">
        <v>13712919750</v>
      </c>
      <c r="H43" s="11"/>
      <c r="I43" s="11">
        <v>-790269750</v>
      </c>
      <c r="J43" s="5"/>
      <c r="K43" s="8">
        <v>500000</v>
      </c>
      <c r="L43" s="5"/>
      <c r="M43" s="11">
        <v>12922650000</v>
      </c>
      <c r="N43" s="11"/>
      <c r="O43" s="11">
        <v>12804858906</v>
      </c>
      <c r="P43" s="11"/>
      <c r="Q43" s="11">
        <v>117791094</v>
      </c>
    </row>
    <row r="44" spans="1:17" ht="18.75" x14ac:dyDescent="0.45">
      <c r="A44" s="2" t="s">
        <v>59</v>
      </c>
      <c r="C44" s="8">
        <v>4118000</v>
      </c>
      <c r="D44" s="5"/>
      <c r="E44" s="11">
        <v>55958116293</v>
      </c>
      <c r="F44" s="11"/>
      <c r="G44" s="11">
        <v>68361414930</v>
      </c>
      <c r="H44" s="11"/>
      <c r="I44" s="11">
        <v>-12403298637</v>
      </c>
      <c r="J44" s="5"/>
      <c r="K44" s="8">
        <v>4118000</v>
      </c>
      <c r="L44" s="5"/>
      <c r="M44" s="11">
        <v>55958116293</v>
      </c>
      <c r="N44" s="11"/>
      <c r="O44" s="11">
        <v>64972699051</v>
      </c>
      <c r="P44" s="11"/>
      <c r="Q44" s="11">
        <v>-9014582758</v>
      </c>
    </row>
    <row r="45" spans="1:17" ht="18.75" x14ac:dyDescent="0.45">
      <c r="A45" s="2" t="s">
        <v>34</v>
      </c>
      <c r="C45" s="8">
        <v>3200000</v>
      </c>
      <c r="D45" s="5"/>
      <c r="E45" s="11">
        <v>42974769600</v>
      </c>
      <c r="F45" s="11"/>
      <c r="G45" s="11">
        <v>52994793600</v>
      </c>
      <c r="H45" s="11"/>
      <c r="I45" s="11">
        <v>-10020024000</v>
      </c>
      <c r="J45" s="5"/>
      <c r="K45" s="8">
        <v>3200000</v>
      </c>
      <c r="L45" s="5"/>
      <c r="M45" s="11">
        <v>42974769600</v>
      </c>
      <c r="N45" s="11"/>
      <c r="O45" s="11">
        <v>96611401715</v>
      </c>
      <c r="P45" s="11"/>
      <c r="Q45" s="11">
        <v>-53636632115</v>
      </c>
    </row>
    <row r="46" spans="1:17" ht="18.75" x14ac:dyDescent="0.45">
      <c r="A46" s="2" t="s">
        <v>40</v>
      </c>
      <c r="C46" s="8">
        <v>1679219</v>
      </c>
      <c r="D46" s="5"/>
      <c r="E46" s="11">
        <v>79455235994</v>
      </c>
      <c r="F46" s="11"/>
      <c r="G46" s="11">
        <v>96815203523</v>
      </c>
      <c r="H46" s="11"/>
      <c r="I46" s="11">
        <v>-17359967528</v>
      </c>
      <c r="J46" s="5"/>
      <c r="K46" s="8">
        <v>1679219</v>
      </c>
      <c r="L46" s="5"/>
      <c r="M46" s="11">
        <v>79455235994</v>
      </c>
      <c r="N46" s="11"/>
      <c r="O46" s="11">
        <v>100560482454</v>
      </c>
      <c r="P46" s="11"/>
      <c r="Q46" s="11">
        <v>-21105246459</v>
      </c>
    </row>
    <row r="47" spans="1:17" ht="18.75" x14ac:dyDescent="0.45">
      <c r="A47" s="2" t="s">
        <v>58</v>
      </c>
      <c r="C47" s="8">
        <v>1142895</v>
      </c>
      <c r="D47" s="5"/>
      <c r="E47" s="11">
        <v>204166455875</v>
      </c>
      <c r="F47" s="11"/>
      <c r="G47" s="11">
        <v>214417439028</v>
      </c>
      <c r="H47" s="11"/>
      <c r="I47" s="11">
        <v>-10250983152</v>
      </c>
      <c r="J47" s="5"/>
      <c r="K47" s="8">
        <v>1142895</v>
      </c>
      <c r="L47" s="5"/>
      <c r="M47" s="11">
        <v>204166455875</v>
      </c>
      <c r="N47" s="11"/>
      <c r="O47" s="11">
        <v>256078371413</v>
      </c>
      <c r="P47" s="11"/>
      <c r="Q47" s="11">
        <v>-51911915537</v>
      </c>
    </row>
    <row r="48" spans="1:17" ht="18.75" x14ac:dyDescent="0.45">
      <c r="A48" s="2" t="s">
        <v>31</v>
      </c>
      <c r="C48" s="8">
        <v>11896067</v>
      </c>
      <c r="D48" s="5"/>
      <c r="E48" s="11">
        <v>62792265481</v>
      </c>
      <c r="F48" s="11"/>
      <c r="G48" s="11">
        <v>95910321381</v>
      </c>
      <c r="H48" s="11"/>
      <c r="I48" s="11">
        <v>-33118055899</v>
      </c>
      <c r="J48" s="5"/>
      <c r="K48" s="8">
        <v>11896067</v>
      </c>
      <c r="L48" s="5"/>
      <c r="M48" s="11">
        <v>62792265481</v>
      </c>
      <c r="N48" s="11"/>
      <c r="O48" s="11">
        <v>100412275636</v>
      </c>
      <c r="P48" s="11"/>
      <c r="Q48" s="11">
        <v>-37620010154</v>
      </c>
    </row>
    <row r="49" spans="1:17" ht="18.75" x14ac:dyDescent="0.45">
      <c r="A49" s="2" t="s">
        <v>44</v>
      </c>
      <c r="C49" s="6">
        <v>1398518</v>
      </c>
      <c r="D49" s="3"/>
      <c r="E49" s="12">
        <v>16307008673</v>
      </c>
      <c r="F49" s="12"/>
      <c r="G49" s="12">
        <v>18656441296</v>
      </c>
      <c r="H49" s="12"/>
      <c r="I49" s="12">
        <v>-2349432622</v>
      </c>
      <c r="J49" s="3"/>
      <c r="K49" s="6">
        <v>1398518</v>
      </c>
      <c r="L49" s="3"/>
      <c r="M49" s="12">
        <v>16307008673</v>
      </c>
      <c r="N49" s="12"/>
      <c r="O49" s="12">
        <v>15111397346</v>
      </c>
      <c r="P49" s="12"/>
      <c r="Q49" s="12">
        <v>1195611327</v>
      </c>
    </row>
    <row r="50" spans="1:17" ht="18.75" x14ac:dyDescent="0.45">
      <c r="A50" s="2" t="s">
        <v>32</v>
      </c>
      <c r="C50" s="6">
        <v>158520</v>
      </c>
      <c r="D50" s="3"/>
      <c r="E50" s="12">
        <v>5662522523</v>
      </c>
      <c r="F50" s="12"/>
      <c r="G50" s="12">
        <v>6683462649</v>
      </c>
      <c r="H50" s="12"/>
      <c r="I50" s="12">
        <v>-1020940125</v>
      </c>
      <c r="J50" s="3"/>
      <c r="K50" s="6">
        <v>158520</v>
      </c>
      <c r="L50" s="3"/>
      <c r="M50" s="12">
        <v>5662522523</v>
      </c>
      <c r="N50" s="12"/>
      <c r="O50" s="12">
        <v>951983614</v>
      </c>
      <c r="P50" s="12"/>
      <c r="Q50" s="12">
        <f>4710538909-77</f>
        <v>4710538832</v>
      </c>
    </row>
    <row r="51" spans="1:17" ht="18.75" x14ac:dyDescent="0.45">
      <c r="A51" s="2" t="s">
        <v>69</v>
      </c>
      <c r="C51" s="6">
        <v>0</v>
      </c>
      <c r="D51" s="3"/>
      <c r="E51" s="12">
        <v>0</v>
      </c>
      <c r="F51" s="12"/>
      <c r="G51" s="12">
        <v>0</v>
      </c>
      <c r="H51" s="12"/>
      <c r="I51" s="12">
        <v>0</v>
      </c>
      <c r="J51" s="3"/>
      <c r="K51" s="6">
        <v>10200</v>
      </c>
      <c r="L51" s="3"/>
      <c r="M51" s="12">
        <f>465323353+60</f>
        <v>465323413</v>
      </c>
      <c r="N51" s="12"/>
      <c r="O51" s="12">
        <v>465106853</v>
      </c>
      <c r="P51" s="12"/>
      <c r="Q51" s="12">
        <f>M51-O51</f>
        <v>216560</v>
      </c>
    </row>
    <row r="52" spans="1:17" ht="18.75" x14ac:dyDescent="0.45">
      <c r="A52" s="2" t="s">
        <v>36</v>
      </c>
      <c r="C52" s="6">
        <v>0</v>
      </c>
      <c r="D52" s="3"/>
      <c r="E52" s="12">
        <v>0</v>
      </c>
      <c r="F52" s="12"/>
      <c r="G52" s="12">
        <v>-21532641645</v>
      </c>
      <c r="H52" s="12"/>
      <c r="I52" s="12">
        <v>21532641645</v>
      </c>
      <c r="J52" s="3"/>
      <c r="K52" s="6">
        <v>0</v>
      </c>
      <c r="L52" s="3"/>
      <c r="M52" s="12">
        <v>0</v>
      </c>
      <c r="N52" s="12"/>
      <c r="O52" s="12">
        <v>0</v>
      </c>
      <c r="P52" s="12"/>
      <c r="Q52" s="12">
        <v>0</v>
      </c>
    </row>
    <row r="53" spans="1:17" ht="18.75" x14ac:dyDescent="0.45">
      <c r="A53" s="2" t="s">
        <v>23</v>
      </c>
      <c r="C53" s="6">
        <v>0</v>
      </c>
      <c r="D53" s="3"/>
      <c r="E53" s="12">
        <v>0</v>
      </c>
      <c r="F53" s="12"/>
      <c r="G53" s="12">
        <v>3430319843</v>
      </c>
      <c r="H53" s="12"/>
      <c r="I53" s="12">
        <v>-3430319843</v>
      </c>
      <c r="J53" s="3"/>
      <c r="K53" s="6">
        <v>0</v>
      </c>
      <c r="L53" s="3"/>
      <c r="M53" s="12">
        <v>0</v>
      </c>
      <c r="N53" s="12"/>
      <c r="O53" s="12">
        <v>0</v>
      </c>
      <c r="P53" s="12"/>
      <c r="Q53" s="12">
        <v>0</v>
      </c>
    </row>
    <row r="54" spans="1:17" ht="18.75" x14ac:dyDescent="0.45">
      <c r="A54" s="2" t="s">
        <v>47</v>
      </c>
      <c r="C54" s="6">
        <v>0</v>
      </c>
      <c r="D54" s="3"/>
      <c r="E54" s="12">
        <v>0</v>
      </c>
      <c r="F54" s="12"/>
      <c r="G54" s="12">
        <v>-16709460176</v>
      </c>
      <c r="H54" s="12"/>
      <c r="I54" s="12">
        <v>16709460176</v>
      </c>
      <c r="J54" s="3"/>
      <c r="K54" s="6">
        <v>0</v>
      </c>
      <c r="L54" s="3"/>
      <c r="M54" s="12">
        <v>0</v>
      </c>
      <c r="N54" s="12"/>
      <c r="O54" s="12">
        <v>0</v>
      </c>
      <c r="P54" s="12"/>
      <c r="Q54" s="12">
        <v>0</v>
      </c>
    </row>
    <row r="55" spans="1:17" ht="18.75" x14ac:dyDescent="0.45">
      <c r="A55" s="2" t="s">
        <v>15</v>
      </c>
      <c r="C55" s="6">
        <v>0</v>
      </c>
      <c r="D55" s="3"/>
      <c r="E55" s="12">
        <v>0</v>
      </c>
      <c r="F55" s="12"/>
      <c r="G55" s="12">
        <v>-880206706</v>
      </c>
      <c r="H55" s="12"/>
      <c r="I55" s="12">
        <v>880206706</v>
      </c>
      <c r="J55" s="3"/>
      <c r="K55" s="6">
        <v>0</v>
      </c>
      <c r="L55" s="3"/>
      <c r="M55" s="12">
        <v>0</v>
      </c>
      <c r="N55" s="12"/>
      <c r="O55" s="12">
        <v>0</v>
      </c>
      <c r="P55" s="12"/>
      <c r="Q55" s="12">
        <v>0</v>
      </c>
    </row>
    <row r="56" spans="1:17" ht="18.75" x14ac:dyDescent="0.45">
      <c r="A56" s="2" t="s">
        <v>63</v>
      </c>
      <c r="C56" s="6">
        <v>0</v>
      </c>
      <c r="D56" s="3"/>
      <c r="E56" s="12">
        <v>0</v>
      </c>
      <c r="F56" s="12"/>
      <c r="G56" s="12">
        <v>-10023671512</v>
      </c>
      <c r="H56" s="12"/>
      <c r="I56" s="12">
        <v>10023671512</v>
      </c>
      <c r="J56" s="3"/>
      <c r="K56" s="6">
        <v>0</v>
      </c>
      <c r="L56" s="3"/>
      <c r="M56" s="12">
        <v>0</v>
      </c>
      <c r="N56" s="12"/>
      <c r="O56" s="12">
        <v>0</v>
      </c>
      <c r="P56" s="12"/>
      <c r="Q56" s="12">
        <v>0</v>
      </c>
    </row>
    <row r="57" spans="1:17" ht="18.75" x14ac:dyDescent="0.45">
      <c r="A57" s="2" t="s">
        <v>25</v>
      </c>
      <c r="C57" s="6">
        <v>0</v>
      </c>
      <c r="D57" s="3"/>
      <c r="E57" s="12">
        <v>0</v>
      </c>
      <c r="F57" s="12"/>
      <c r="G57" s="12">
        <v>16043249155</v>
      </c>
      <c r="H57" s="12"/>
      <c r="I57" s="12">
        <v>-16043249155</v>
      </c>
      <c r="J57" s="3"/>
      <c r="K57" s="6">
        <v>0</v>
      </c>
      <c r="L57" s="3"/>
      <c r="M57" s="12">
        <v>0</v>
      </c>
      <c r="N57" s="12"/>
      <c r="O57" s="12">
        <v>0</v>
      </c>
      <c r="P57" s="12"/>
      <c r="Q57" s="12">
        <v>0</v>
      </c>
    </row>
    <row r="58" spans="1:17" ht="18.75" x14ac:dyDescent="0.45">
      <c r="A58" s="2" t="s">
        <v>56</v>
      </c>
      <c r="C58" s="6">
        <v>0</v>
      </c>
      <c r="D58" s="3"/>
      <c r="E58" s="12">
        <v>0</v>
      </c>
      <c r="F58" s="12"/>
      <c r="G58" s="12">
        <v>-1019459144</v>
      </c>
      <c r="H58" s="12"/>
      <c r="I58" s="12">
        <v>1019459144</v>
      </c>
      <c r="J58" s="3"/>
      <c r="K58" s="6">
        <v>0</v>
      </c>
      <c r="L58" s="3"/>
      <c r="M58" s="12">
        <v>0</v>
      </c>
      <c r="N58" s="12"/>
      <c r="O58" s="12">
        <v>0</v>
      </c>
      <c r="P58" s="12"/>
      <c r="Q58" s="12">
        <v>0</v>
      </c>
    </row>
    <row r="59" spans="1:17" ht="18.75" x14ac:dyDescent="0.45">
      <c r="A59" s="2" t="s">
        <v>65</v>
      </c>
      <c r="C59" s="6">
        <v>0</v>
      </c>
      <c r="D59" s="3"/>
      <c r="E59" s="12">
        <v>0</v>
      </c>
      <c r="F59" s="12"/>
      <c r="G59" s="12">
        <v>1595613042</v>
      </c>
      <c r="H59" s="12"/>
      <c r="I59" s="12">
        <v>-1595613042</v>
      </c>
      <c r="J59" s="3"/>
      <c r="K59" s="6">
        <v>0</v>
      </c>
      <c r="L59" s="3"/>
      <c r="M59" s="12">
        <v>0</v>
      </c>
      <c r="N59" s="12"/>
      <c r="O59" s="12">
        <v>0</v>
      </c>
      <c r="P59" s="12"/>
      <c r="Q59" s="12">
        <v>0</v>
      </c>
    </row>
    <row r="60" spans="1:17" ht="18.75" x14ac:dyDescent="0.45">
      <c r="A60" s="2" t="s">
        <v>39</v>
      </c>
      <c r="C60" s="6">
        <v>0</v>
      </c>
      <c r="D60" s="3"/>
      <c r="E60" s="12">
        <v>0</v>
      </c>
      <c r="F60" s="12"/>
      <c r="G60" s="12">
        <v>-3915484828</v>
      </c>
      <c r="H60" s="12"/>
      <c r="I60" s="12">
        <v>3915484828</v>
      </c>
      <c r="J60" s="3"/>
      <c r="K60" s="6">
        <v>0</v>
      </c>
      <c r="L60" s="3"/>
      <c r="M60" s="12">
        <v>0</v>
      </c>
      <c r="N60" s="12"/>
      <c r="O60" s="12">
        <v>0</v>
      </c>
      <c r="P60" s="12"/>
      <c r="Q60" s="12">
        <v>0</v>
      </c>
    </row>
    <row r="61" spans="1:17" ht="18.75" thickBot="1" x14ac:dyDescent="0.45">
      <c r="C61" s="3"/>
      <c r="D61" s="3"/>
      <c r="E61" s="13">
        <f>SUM(E8:E60)</f>
        <v>3201265978651</v>
      </c>
      <c r="F61" s="12"/>
      <c r="G61" s="13">
        <f>SUM(G8:G60)</f>
        <v>4153390417275</v>
      </c>
      <c r="H61" s="12"/>
      <c r="I61" s="13">
        <f>SUM(I8:I60)</f>
        <v>-952124438600</v>
      </c>
      <c r="J61" s="3"/>
      <c r="K61" s="3"/>
      <c r="L61" s="3"/>
      <c r="M61" s="13">
        <f>SUM(M8:M60)</f>
        <v>3201731302064</v>
      </c>
      <c r="N61" s="12"/>
      <c r="O61" s="13">
        <f>SUM(O8:O60)</f>
        <v>4105253242859</v>
      </c>
      <c r="P61" s="12"/>
      <c r="Q61" s="13">
        <f>SUM(Q8:Q60)</f>
        <v>-903521940855</v>
      </c>
    </row>
    <row r="62" spans="1:17" ht="18.75" thickTop="1" x14ac:dyDescent="0.4">
      <c r="C62" s="3"/>
      <c r="D62" s="3"/>
      <c r="E62" s="3"/>
      <c r="F62" s="3"/>
      <c r="G62" s="3"/>
      <c r="H62" s="3"/>
      <c r="I62" s="3"/>
      <c r="J62" s="3"/>
      <c r="K62" s="3"/>
      <c r="L62" s="3"/>
      <c r="M62" s="12"/>
      <c r="N62" s="12"/>
      <c r="O62" s="12"/>
      <c r="P62" s="12"/>
      <c r="Q62" s="12"/>
    </row>
    <row r="63" spans="1:17" x14ac:dyDescent="0.4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6"/>
    </row>
    <row r="64" spans="1:17" x14ac:dyDescent="0.4">
      <c r="C64" s="3"/>
      <c r="D64" s="3"/>
      <c r="E64" s="3"/>
      <c r="F64" s="3"/>
      <c r="G64" s="3"/>
      <c r="H64" s="3"/>
      <c r="I64" s="3"/>
      <c r="J64" s="3"/>
      <c r="K64" s="3"/>
      <c r="L64" s="3"/>
      <c r="M64" s="12"/>
      <c r="N64" s="3"/>
      <c r="O64" s="3"/>
      <c r="P64" s="3"/>
      <c r="Q64" s="3"/>
    </row>
    <row r="65" spans="13:17" x14ac:dyDescent="0.4">
      <c r="Q65" s="18"/>
    </row>
    <row r="66" spans="13:17" x14ac:dyDescent="0.4">
      <c r="O66" s="14"/>
      <c r="Q66" s="18"/>
    </row>
    <row r="67" spans="13:17" x14ac:dyDescent="0.4">
      <c r="M67" s="14"/>
    </row>
    <row r="68" spans="13:17" x14ac:dyDescent="0.4">
      <c r="Q68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dcterms:created xsi:type="dcterms:W3CDTF">2021-01-23T12:25:00Z</dcterms:created>
  <dcterms:modified xsi:type="dcterms:W3CDTF">2021-01-24T13:01:59Z</dcterms:modified>
</cp:coreProperties>
</file>