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W57" i="1"/>
  <c r="G58" i="1"/>
  <c r="U58" i="1" l="1"/>
  <c r="E58" i="1"/>
  <c r="C10" i="15" l="1"/>
  <c r="G17" i="13"/>
  <c r="E17" i="13"/>
  <c r="O105" i="11"/>
  <c r="O106" i="11"/>
  <c r="S106" i="11"/>
  <c r="Q106" i="11"/>
  <c r="M106" i="11"/>
  <c r="I106" i="11"/>
  <c r="G106" i="11"/>
  <c r="E106" i="11"/>
  <c r="C106" i="11"/>
  <c r="I89" i="10"/>
  <c r="G89" i="10"/>
  <c r="E89" i="10"/>
  <c r="M89" i="10" l="1"/>
  <c r="O89" i="10"/>
  <c r="Q89" i="10"/>
  <c r="S52" i="8"/>
  <c r="I17" i="7"/>
  <c r="K58" i="1" l="1"/>
  <c r="O58" i="1"/>
  <c r="E53" i="9" l="1"/>
  <c r="M55" i="9"/>
  <c r="I56" i="9" l="1"/>
  <c r="I57" i="9" s="1"/>
  <c r="G57" i="9" l="1"/>
  <c r="O51" i="8"/>
  <c r="O52" i="8" s="1"/>
  <c r="I52" i="8" l="1"/>
  <c r="Q17" i="6"/>
  <c r="K17" i="6"/>
  <c r="M17" i="7"/>
  <c r="Q17" i="7"/>
  <c r="S17" i="7"/>
  <c r="W58" i="1"/>
  <c r="K12" i="8"/>
  <c r="K52" i="8"/>
  <c r="Q52" i="8" l="1"/>
  <c r="M52" i="8"/>
  <c r="O17" i="7" l="1"/>
  <c r="K17" i="7"/>
  <c r="M57" i="9" l="1"/>
  <c r="Q55" i="9"/>
  <c r="Q57" i="9" s="1"/>
  <c r="E57" i="9"/>
  <c r="O57" i="9"/>
</calcChain>
</file>

<file path=xl/sharedStrings.xml><?xml version="1.0" encoding="utf-8"?>
<sst xmlns="http://schemas.openxmlformats.org/spreadsheetml/2006/main" count="706" uniqueCount="224">
  <si>
    <t>صندوق سرمایه‌گذاری تجارت شاخصی کاردان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</si>
  <si>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</si>
  <si>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</si>
  <si>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</si>
  <si>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</si>
  <si>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</si>
  <si>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</si>
  <si>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</si>
  <si>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</si>
  <si>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</si>
  <si>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</si>
  <si>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</si>
  <si>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</si>
  <si>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</si>
  <si>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</si>
  <si>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</si>
  <si>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تجارت</t>
  </si>
  <si>
    <t>بانک سامان</t>
  </si>
  <si>
    <t>بانک ملت</t>
  </si>
  <si>
    <t>بیمه تجارت نو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</si>
  <si>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</si>
  <si>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</si>
  <si>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</si>
  <si>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</si>
  <si>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</si>
  <si>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پتروشیمی غدیر</t>
  </si>
  <si>
    <t>پدیده شیمی قرن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</si>
  <si>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</si>
  <si>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</si>
  <si>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</si>
  <si>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</si>
  <si>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ح . البرزدارو</t>
  </si>
  <si>
    <t>رایان هم افزا</t>
  </si>
  <si>
    <t>س. نفت و گاز و پتروشیمی تأمین</t>
  </si>
  <si>
    <t>سایپا</t>
  </si>
  <si>
    <t>سبحان دارو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</si>
  <si>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</si>
  <si>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</si>
  <si>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</si>
  <si>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</si>
  <si>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</si>
  <si>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</si>
  <si>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</si>
  <si>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</si>
  <si>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</si>
  <si>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</si>
  <si>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</si>
  <si>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</si>
  <si>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</si>
  <si>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</si>
  <si>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</si>
  <si>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</si>
  <si>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</si>
  <si>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</si>
  <si>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</si>
  <si>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</si>
  <si>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</si>
  <si>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</si>
  <si>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</si>
  <si>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</si>
  <si>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</si>
  <si>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پلی پروپیلن جم - جم پیلن</t>
  </si>
  <si>
    <t>ح. سبحان دارو</t>
  </si>
  <si>
    <t>ح . معدنی و صنعتی گل گهر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</si>
  <si>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</si>
  <si>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</si>
  <si>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</si>
  <si>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</si>
  <si>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</si>
  <si>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</si>
  <si>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</si>
  <si>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</si>
  <si>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</si>
  <si>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</si>
  <si>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</si>
  <si>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</si>
  <si>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</si>
  <si>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</si>
  <si>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</si>
  <si>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</si>
  <si>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</si>
  <si>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</si>
  <si>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</si>
  <si>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</si>
  <si>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</si>
  <si>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</si>
  <si>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</si>
  <si>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</si>
  <si>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</si>
  <si>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</si>
  <si>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</si>
  <si>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</si>
  <si>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</si>
  <si>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</si>
  <si>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</si>
  <si>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</si>
  <si>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</si>
  <si>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</si>
  <si>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</si>
  <si>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بانک اقتصاد نوین مرزداران</t>
  </si>
  <si>
    <t>205-283-5324660-1</t>
  </si>
  <si>
    <t>1399/12/09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</si>
  <si>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</si>
  <si>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</si>
  <si>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</si>
  <si>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</si>
  <si>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</si>
  <si>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</si>
  <si>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</si>
  <si>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</si>
  <si>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</si>
  <si>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</si>
  <si>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</si>
  <si>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</si>
  <si>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</si>
  <si>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</si>
  <si>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</si>
  <si>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</si>
  <si>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</si>
  <si>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1399/04/10</t>
  </si>
  <si>
    <t>سرمایه‌ گذاری‌ البرز(هلدینگ‌</t>
  </si>
  <si>
    <t>1399/04/18</t>
  </si>
  <si>
    <t>1399/07/10</t>
  </si>
  <si>
    <t>1400/01/25</t>
  </si>
  <si>
    <t>1399/12/25</t>
  </si>
  <si>
    <t>1399/06/26</t>
  </si>
  <si>
    <t>1399/04/26</t>
  </si>
  <si>
    <t>توسعه‌معادن‌وفلزات‌</t>
  </si>
  <si>
    <t>1399/04/19</t>
  </si>
  <si>
    <t>1399/04/14</t>
  </si>
  <si>
    <t>1399/04/25</t>
  </si>
  <si>
    <t>معدنی‌وصنعتی‌چادرملو</t>
  </si>
  <si>
    <t>1399/04/04</t>
  </si>
  <si>
    <t>1399/04/16</t>
  </si>
  <si>
    <t>1399/05/15</t>
  </si>
  <si>
    <t>پارس‌ خزر</t>
  </si>
  <si>
    <t>1399/03/31</t>
  </si>
  <si>
    <t>1399/04/31</t>
  </si>
  <si>
    <t>بیمه البرز</t>
  </si>
  <si>
    <t>1399/06/24</t>
  </si>
  <si>
    <t>عمران و توسعه شاهد</t>
  </si>
  <si>
    <t>1399/06/15</t>
  </si>
  <si>
    <t>بیمه پارسیان</t>
  </si>
  <si>
    <t>1399/10/30</t>
  </si>
  <si>
    <t>1399/09/25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</si>
  <si>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</si>
  <si>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</si>
  <si>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</si>
  <si>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</si>
  <si>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</si>
  <si>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</si>
  <si>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بانک  پاسارگاد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</si>
  <si>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</si>
  <si>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</si>
  <si>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</si>
  <si>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</si>
  <si>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</si>
  <si>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</si>
  <si>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</si>
  <si>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</si>
  <si>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</si>
  <si>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</si>
  <si>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</si>
  <si>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</si>
  <si>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</si>
  <si>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</si>
  <si>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</si>
  <si>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</si>
  <si>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پتروشیمی ارومیه</t>
  </si>
  <si>
    <t>1399/06/03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</si>
  <si>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</si>
  <si>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</si>
  <si>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</si>
  <si>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</si>
  <si>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</si>
  <si>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ملی کشت و صنعت و دامپروری پارس</t>
  </si>
  <si>
    <t>کشاورزی و دامپروری ملارد شیر</t>
  </si>
  <si>
    <t>پالایش نفت شیراز</t>
  </si>
  <si>
    <t>پالایش نفت اصفهان</t>
  </si>
  <si>
    <t>تولید نیروی برق آبادان</t>
  </si>
  <si>
    <t>برق و انرژی پیوندگستر پارس</t>
  </si>
  <si>
    <t>ح . کشتیرانی ج. ا. ا</t>
  </si>
  <si>
    <t>لیزینگ پارسیان</t>
  </si>
  <si>
    <t>بیمه  ما</t>
  </si>
  <si>
    <t>فرآوری معدنی اپال کانی پارس</t>
  </si>
  <si>
    <t>ح . سرمایه گذاری صدرتامین</t>
  </si>
  <si>
    <t>سهامی ذوب آهن  اصفهان</t>
  </si>
  <si>
    <t>ح . ‌توکافولاد(هلدینگ‌</t>
  </si>
  <si>
    <t>گروه مدیریت سرمایه گذاری امید</t>
  </si>
  <si>
    <t>ح . تامین سرمایه نوین</t>
  </si>
  <si>
    <t>بانک صادرات ایران</t>
  </si>
  <si>
    <t>اعتباری ملل</t>
  </si>
  <si>
    <t>سپیدار سیستم آسیا</t>
  </si>
  <si>
    <t>پرداخت الکترونیک سامان کیش</t>
  </si>
  <si>
    <t>سرمایه گذاری خوارزمی</t>
  </si>
  <si>
    <t>سرمایه‌گذاری‌ سپه‌</t>
  </si>
  <si>
    <t>گروه توسعه مالی مهر آیندگان</t>
  </si>
  <si>
    <t>سرمایه گذاری آوا نوین</t>
  </si>
  <si>
    <t>مدیریت سرمایه گذاری کوثربهمن</t>
  </si>
  <si>
    <t>سرمایه گذاری پویا</t>
  </si>
  <si>
    <t>سرمایه گذاری مالی سپهرصادرات</t>
  </si>
  <si>
    <t>سرمایه‌گذاری صنایع پتروشیمی‌</t>
  </si>
  <si>
    <t>ح . پتروشیمی جم</t>
  </si>
  <si>
    <t>گلتاش‌</t>
  </si>
  <si>
    <t>صنایع پتروشیمی کرمانشاه</t>
  </si>
  <si>
    <t>مدیریت صنعت شوینده ت.ص.بهشهر</t>
  </si>
  <si>
    <t>پتروشیمی بوعلی سینا</t>
  </si>
  <si>
    <t>سرمایه‌ گذاری‌ ساختمان‌ایران‌</t>
  </si>
  <si>
    <t>بهساز کاشانه تهران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</si>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</sst>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,##0\ ;[Black]\(#,##0\);\-\ ;"/>
    <numFmt numFmtId="170" formatCode="0.0%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Mitra"/>
      <charset val="178"/>
    </font>
    <font>
      <sz val="12"/>
      <color theme="1" tint="4.9989318521683403E-2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7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rightToLeft="1" tabSelected="1" zoomScale="70" zoomScaleNormal="70" zoomScaleSheetLayoutView="80" workbookViewId="0">
      <selection activeCell="D13" sqref="D13"/>
    </sheetView>
  </sheetViews>
  <sheetFormatPr defaultRowHeight="18.75" x14ac:dyDescent="0.25"/>
  <cols>
    <col min="1" max="1" width="28.140625" style="7" bestFit="1" customWidth="1"/>
    <col min="2" max="2" width="1" style="7" customWidth="1"/>
    <col min="3" max="3" width="11.5703125" style="7" bestFit="1" customWidth="1"/>
    <col min="4" max="4" width="2.140625" style="7" bestFit="1" customWidth="1"/>
    <col min="5" max="5" width="18.85546875" style="7" bestFit="1" customWidth="1"/>
    <col min="6" max="6" width="2.140625" style="7" bestFit="1" customWidth="1"/>
    <col min="7" max="7" width="23.7109375" style="7" bestFit="1" customWidth="1"/>
    <col min="8" max="8" width="1" style="7" customWidth="1"/>
    <col min="9" max="9" width="10.42578125" style="7" bestFit="1" customWidth="1"/>
    <col min="10" max="10" width="2.7109375" style="7" bestFit="1" customWidth="1"/>
    <col min="11" max="11" width="18.85546875" style="7" bestFit="1" customWidth="1"/>
    <col min="12" max="12" width="1" style="7" customWidth="1"/>
    <col min="13" max="13" width="9.85546875" style="7" bestFit="1" customWidth="1"/>
    <col min="14" max="14" width="1" style="7" customWidth="1"/>
    <col min="15" max="15" width="14.7109375" style="7" bestFit="1" customWidth="1"/>
    <col min="16" max="16" width="1" style="7" customWidth="1"/>
    <col min="17" max="17" width="11.5703125" style="7" bestFit="1" customWidth="1"/>
    <col min="18" max="18" width="1" style="7" customWidth="1"/>
    <col min="19" max="19" width="13.85546875" style="7" bestFit="1" customWidth="1"/>
    <col min="20" max="20" width="1" style="7" customWidth="1"/>
    <col min="21" max="21" width="18.85546875" style="7" bestFit="1" customWidth="1"/>
    <col min="22" max="22" width="1" style="7" customWidth="1"/>
    <col min="23" max="23" width="23.85546875" style="7" bestFit="1" customWidth="1"/>
    <col min="24" max="24" width="1" style="7" customWidth="1"/>
    <col min="25" max="25" width="13.7109375" style="7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30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30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30" x14ac:dyDescent="0.25">
      <c r="A6" s="24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30" x14ac:dyDescent="0.25">
      <c r="A7" s="24" t="s">
        <v>3</v>
      </c>
      <c r="C7" s="24" t="s">
        <v>7</v>
      </c>
      <c r="E7" s="24" t="s">
        <v>8</v>
      </c>
      <c r="G7" s="24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5" t="s">
        <v>13</v>
      </c>
    </row>
    <row r="8" spans="1:25" ht="30" x14ac:dyDescent="0.2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6" t="s">
        <v>13</v>
      </c>
    </row>
    <row r="9" spans="1:25" ht="27.75" customHeight="1" x14ac:dyDescent="0.25">
      <c r="A9" s="16" t="s">
        <v>15</v>
      </c>
      <c r="C9" s="7">
        <v>591397</v>
      </c>
      <c r="E9" s="7">
        <v>2278923140</v>
      </c>
      <c r="G9" s="7">
        <v>8935748455.3199997</v>
      </c>
      <c r="I9" s="4">
        <v>0</v>
      </c>
      <c r="K9" s="4">
        <v>0</v>
      </c>
      <c r="M9" s="4">
        <v>0</v>
      </c>
      <c r="O9" s="4">
        <v>0</v>
      </c>
      <c r="Q9" s="7">
        <v>591397</v>
      </c>
      <c r="S9" s="7">
        <v>14870</v>
      </c>
      <c r="U9" s="7">
        <v>2278923140</v>
      </c>
      <c r="W9" s="7">
        <v>8741748653.3295002</v>
      </c>
      <c r="Y9" s="19">
        <v>2.2000000000000001E-3</v>
      </c>
    </row>
    <row r="10" spans="1:25" ht="27.75" customHeight="1" x14ac:dyDescent="0.25">
      <c r="A10" s="16" t="s">
        <v>16</v>
      </c>
      <c r="C10" s="7">
        <v>25000000</v>
      </c>
      <c r="E10" s="7">
        <v>72820370965</v>
      </c>
      <c r="G10" s="7">
        <v>72068625000</v>
      </c>
      <c r="I10" s="4">
        <v>0</v>
      </c>
      <c r="K10" s="4">
        <v>0</v>
      </c>
      <c r="M10" s="4">
        <v>0</v>
      </c>
      <c r="O10" s="4">
        <v>0</v>
      </c>
      <c r="Q10" s="7">
        <v>25000000</v>
      </c>
      <c r="S10" s="7">
        <v>2640</v>
      </c>
      <c r="U10" s="7">
        <v>72820370965</v>
      </c>
      <c r="W10" s="7">
        <v>65607300000</v>
      </c>
      <c r="Y10" s="19">
        <v>1.67E-2</v>
      </c>
    </row>
    <row r="11" spans="1:25" ht="27.75" customHeight="1" x14ac:dyDescent="0.25">
      <c r="A11" s="16" t="s">
        <v>17</v>
      </c>
      <c r="C11" s="7">
        <v>15000000</v>
      </c>
      <c r="E11" s="7">
        <v>160295416200</v>
      </c>
      <c r="G11" s="7">
        <v>161036100000</v>
      </c>
      <c r="I11" s="4">
        <v>0</v>
      </c>
      <c r="K11" s="4">
        <v>0</v>
      </c>
      <c r="M11" s="4">
        <v>0</v>
      </c>
      <c r="O11" s="4">
        <v>0</v>
      </c>
      <c r="Q11" s="7">
        <v>15000000</v>
      </c>
      <c r="S11" s="7">
        <v>9300</v>
      </c>
      <c r="U11" s="7">
        <v>160295416200</v>
      </c>
      <c r="W11" s="7">
        <v>138669975000</v>
      </c>
      <c r="Y11" s="19">
        <v>3.5400000000000001E-2</v>
      </c>
    </row>
    <row r="12" spans="1:25" ht="27.75" customHeight="1" x14ac:dyDescent="0.25">
      <c r="A12" s="16" t="s">
        <v>18</v>
      </c>
      <c r="C12" s="7">
        <v>19321813</v>
      </c>
      <c r="E12" s="7">
        <v>70205231079</v>
      </c>
      <c r="G12" s="7">
        <v>83165652760.774506</v>
      </c>
      <c r="I12" s="7">
        <v>2500000</v>
      </c>
      <c r="K12" s="7">
        <v>9911758353</v>
      </c>
      <c r="M12" s="4">
        <v>0</v>
      </c>
      <c r="O12" s="4">
        <v>0</v>
      </c>
      <c r="Q12" s="7">
        <v>21821813</v>
      </c>
      <c r="S12" s="7">
        <v>4190</v>
      </c>
      <c r="U12" s="7">
        <v>80116989432</v>
      </c>
      <c r="W12" s="7">
        <v>90889367761.003494</v>
      </c>
      <c r="Y12" s="19">
        <v>2.3199999999999998E-2</v>
      </c>
    </row>
    <row r="13" spans="1:25" ht="27.75" customHeight="1" x14ac:dyDescent="0.25">
      <c r="A13" s="16" t="s">
        <v>19</v>
      </c>
      <c r="C13" s="7">
        <v>7659395</v>
      </c>
      <c r="E13" s="7">
        <v>124569806779</v>
      </c>
      <c r="G13" s="7">
        <v>244030596093.58701</v>
      </c>
      <c r="I13" s="4">
        <v>0</v>
      </c>
      <c r="J13" s="4">
        <v>0</v>
      </c>
      <c r="K13" s="4">
        <v>0</v>
      </c>
      <c r="M13" s="4">
        <v>0</v>
      </c>
      <c r="O13" s="4">
        <v>0</v>
      </c>
      <c r="Q13" s="7">
        <v>7659395</v>
      </c>
      <c r="S13" s="7">
        <v>31267</v>
      </c>
      <c r="U13" s="7">
        <v>124569806779</v>
      </c>
      <c r="W13" s="7">
        <v>238061359959.383</v>
      </c>
      <c r="Y13" s="19">
        <v>6.0699999999999997E-2</v>
      </c>
    </row>
    <row r="14" spans="1:25" ht="27.75" customHeight="1" x14ac:dyDescent="0.25">
      <c r="A14" s="16" t="s">
        <v>20</v>
      </c>
      <c r="C14" s="7">
        <v>4706883</v>
      </c>
      <c r="E14" s="7">
        <v>197355007928</v>
      </c>
      <c r="G14" s="7">
        <v>135593856797.427</v>
      </c>
      <c r="I14" s="4">
        <v>0</v>
      </c>
      <c r="K14" s="4">
        <v>0</v>
      </c>
      <c r="M14" s="4">
        <v>0</v>
      </c>
      <c r="O14" s="4">
        <v>0</v>
      </c>
      <c r="Q14" s="7">
        <v>4706883</v>
      </c>
      <c r="S14" s="7">
        <v>22840</v>
      </c>
      <c r="U14" s="7">
        <v>197355007928</v>
      </c>
      <c r="W14" s="7">
        <v>106865551734.06599</v>
      </c>
      <c r="Y14" s="19">
        <v>2.7300000000000001E-2</v>
      </c>
    </row>
    <row r="15" spans="1:25" ht="27.75" customHeight="1" x14ac:dyDescent="0.25">
      <c r="A15" s="16" t="s">
        <v>21</v>
      </c>
      <c r="C15" s="7">
        <v>3050000</v>
      </c>
      <c r="E15" s="7">
        <v>73327698102</v>
      </c>
      <c r="G15" s="7">
        <v>99050621175</v>
      </c>
      <c r="I15" s="4">
        <v>0</v>
      </c>
      <c r="K15" s="4">
        <v>0</v>
      </c>
      <c r="M15" s="4">
        <v>0</v>
      </c>
      <c r="O15" s="4">
        <v>0</v>
      </c>
      <c r="Q15" s="7">
        <v>3050000</v>
      </c>
      <c r="S15" s="7">
        <v>28030</v>
      </c>
      <c r="U15" s="7">
        <v>73327698102</v>
      </c>
      <c r="W15" s="7">
        <v>84982825575</v>
      </c>
      <c r="Y15" s="19">
        <v>2.1700000000000001E-2</v>
      </c>
    </row>
    <row r="16" spans="1:25" ht="27.75" customHeight="1" x14ac:dyDescent="0.25">
      <c r="A16" s="16" t="s">
        <v>22</v>
      </c>
      <c r="C16" s="7">
        <v>950000</v>
      </c>
      <c r="E16" s="7">
        <v>156759930088</v>
      </c>
      <c r="G16" s="7">
        <v>150198469875</v>
      </c>
      <c r="I16" s="4">
        <v>0</v>
      </c>
      <c r="K16" s="4">
        <v>0</v>
      </c>
      <c r="M16" s="4">
        <v>0</v>
      </c>
      <c r="O16" s="4">
        <v>0</v>
      </c>
      <c r="Q16" s="7">
        <v>950000</v>
      </c>
      <c r="S16" s="7">
        <v>144010</v>
      </c>
      <c r="U16" s="7">
        <v>156759930088</v>
      </c>
      <c r="W16" s="7">
        <v>135995483475</v>
      </c>
      <c r="Y16" s="19">
        <v>3.4700000000000002E-2</v>
      </c>
    </row>
    <row r="17" spans="1:25" ht="27.75" customHeight="1" x14ac:dyDescent="0.25">
      <c r="A17" s="16" t="s">
        <v>23</v>
      </c>
      <c r="C17" s="7">
        <v>1068406</v>
      </c>
      <c r="E17" s="7">
        <v>102278122727</v>
      </c>
      <c r="G17" s="7">
        <v>109391045382.89999</v>
      </c>
      <c r="I17" s="7">
        <v>110000</v>
      </c>
      <c r="K17" s="7">
        <v>9996404785</v>
      </c>
      <c r="M17" s="4">
        <v>0</v>
      </c>
      <c r="O17" s="4">
        <v>0</v>
      </c>
      <c r="Q17" s="7">
        <v>1178406</v>
      </c>
      <c r="S17" s="7">
        <v>95410</v>
      </c>
      <c r="U17" s="7">
        <v>112274527512</v>
      </c>
      <c r="W17" s="7">
        <v>111762747747.063</v>
      </c>
      <c r="Y17" s="19">
        <v>2.8500000000000001E-2</v>
      </c>
    </row>
    <row r="18" spans="1:25" ht="27.75" customHeight="1" x14ac:dyDescent="0.25">
      <c r="A18" s="16" t="s">
        <v>24</v>
      </c>
      <c r="C18" s="7">
        <v>450652</v>
      </c>
      <c r="E18" s="7">
        <v>16730965474</v>
      </c>
      <c r="G18" s="7">
        <v>16973606814.534</v>
      </c>
      <c r="I18" s="4">
        <v>0</v>
      </c>
      <c r="K18" s="4">
        <v>0</v>
      </c>
      <c r="M18" s="4">
        <v>0</v>
      </c>
      <c r="O18" s="4">
        <v>0</v>
      </c>
      <c r="Q18" s="7">
        <v>450652</v>
      </c>
      <c r="S18" s="7">
        <v>35000</v>
      </c>
      <c r="U18" s="7">
        <v>16730965474</v>
      </c>
      <c r="W18" s="7">
        <v>15678971721</v>
      </c>
      <c r="Y18" s="19">
        <v>4.0000000000000001E-3</v>
      </c>
    </row>
    <row r="19" spans="1:25" ht="27.75" customHeight="1" x14ac:dyDescent="0.25">
      <c r="A19" s="16" t="s">
        <v>25</v>
      </c>
      <c r="C19" s="7">
        <v>800000</v>
      </c>
      <c r="E19" s="7">
        <v>46871320505</v>
      </c>
      <c r="G19" s="7">
        <v>56120086800</v>
      </c>
      <c r="I19" s="4">
        <v>0</v>
      </c>
      <c r="K19" s="4">
        <v>0</v>
      </c>
      <c r="M19" s="4">
        <v>0</v>
      </c>
      <c r="O19" s="4">
        <v>0</v>
      </c>
      <c r="Q19" s="7">
        <v>800000</v>
      </c>
      <c r="S19" s="7">
        <v>68917</v>
      </c>
      <c r="U19" s="7">
        <v>46871320505</v>
      </c>
      <c r="W19" s="7">
        <v>54805555080</v>
      </c>
      <c r="Y19" s="19">
        <v>1.4E-2</v>
      </c>
    </row>
    <row r="20" spans="1:25" ht="27.75" customHeight="1" x14ac:dyDescent="0.25">
      <c r="A20" s="16" t="s">
        <v>26</v>
      </c>
      <c r="C20" s="7">
        <v>2349097</v>
      </c>
      <c r="E20" s="7">
        <v>149618366814</v>
      </c>
      <c r="G20" s="7">
        <v>159605443309.297</v>
      </c>
      <c r="I20" s="7">
        <v>82510</v>
      </c>
      <c r="K20" s="7">
        <v>5147620860</v>
      </c>
      <c r="M20" s="4">
        <v>0</v>
      </c>
      <c r="O20" s="4">
        <v>0</v>
      </c>
      <c r="Q20" s="7">
        <v>2431607</v>
      </c>
      <c r="S20" s="7">
        <v>60960</v>
      </c>
      <c r="U20" s="7">
        <v>154765987674</v>
      </c>
      <c r="W20" s="7">
        <v>147348789681.81601</v>
      </c>
      <c r="Y20" s="19">
        <v>3.7600000000000001E-2</v>
      </c>
    </row>
    <row r="21" spans="1:25" ht="27.75" customHeight="1" x14ac:dyDescent="0.25">
      <c r="A21" s="16" t="s">
        <v>27</v>
      </c>
      <c r="C21" s="7">
        <v>2859198</v>
      </c>
      <c r="E21" s="7">
        <v>174575350029</v>
      </c>
      <c r="G21" s="7">
        <v>261481091014.79999</v>
      </c>
      <c r="I21" s="4">
        <v>0</v>
      </c>
      <c r="K21" s="4">
        <v>0</v>
      </c>
      <c r="M21" s="4">
        <v>0</v>
      </c>
      <c r="O21" s="4">
        <v>0</v>
      </c>
      <c r="Q21" s="7">
        <v>2859198</v>
      </c>
      <c r="S21" s="7">
        <v>85030</v>
      </c>
      <c r="U21" s="7">
        <v>174575350029</v>
      </c>
      <c r="W21" s="7">
        <v>241671056184.65701</v>
      </c>
      <c r="Y21" s="19">
        <v>6.1699999999999998E-2</v>
      </c>
    </row>
    <row r="22" spans="1:25" ht="27.75" customHeight="1" x14ac:dyDescent="0.25">
      <c r="A22" s="16" t="s">
        <v>28</v>
      </c>
      <c r="C22" s="7">
        <v>11896067</v>
      </c>
      <c r="E22" s="7">
        <v>100412275636</v>
      </c>
      <c r="G22" s="7">
        <v>92237226130.529999</v>
      </c>
      <c r="I22" s="4">
        <v>0</v>
      </c>
      <c r="K22" s="4">
        <v>0</v>
      </c>
      <c r="M22" s="4">
        <v>0</v>
      </c>
      <c r="O22" s="4">
        <v>0</v>
      </c>
      <c r="Q22" s="7">
        <v>11896067</v>
      </c>
      <c r="S22" s="7">
        <v>7210</v>
      </c>
      <c r="U22" s="7">
        <v>100412275636</v>
      </c>
      <c r="W22" s="7">
        <v>85260307743.733505</v>
      </c>
      <c r="Y22" s="19">
        <v>2.18E-2</v>
      </c>
    </row>
    <row r="23" spans="1:25" ht="27.75" customHeight="1" x14ac:dyDescent="0.25">
      <c r="A23" s="16" t="s">
        <v>29</v>
      </c>
      <c r="C23" s="7">
        <v>158520</v>
      </c>
      <c r="E23" s="7">
        <v>951983614</v>
      </c>
      <c r="G23" s="7">
        <v>5263222897.2060003</v>
      </c>
      <c r="I23" s="4">
        <v>0</v>
      </c>
      <c r="K23" s="4">
        <v>0</v>
      </c>
      <c r="M23" s="4">
        <v>0</v>
      </c>
      <c r="O23" s="4">
        <v>0</v>
      </c>
      <c r="Q23" s="7">
        <v>158520</v>
      </c>
      <c r="S23" s="7">
        <v>33280</v>
      </c>
      <c r="U23" s="7">
        <v>951983614</v>
      </c>
      <c r="W23" s="7">
        <v>5244156103.6800003</v>
      </c>
      <c r="Y23" s="19">
        <v>1.2999999999999999E-3</v>
      </c>
    </row>
    <row r="24" spans="1:25" ht="27.75" customHeight="1" x14ac:dyDescent="0.25">
      <c r="A24" s="16" t="s">
        <v>30</v>
      </c>
      <c r="C24" s="7">
        <v>3200000</v>
      </c>
      <c r="E24" s="7">
        <v>96611401715</v>
      </c>
      <c r="G24" s="7">
        <v>39634761600</v>
      </c>
      <c r="I24" s="4">
        <v>0</v>
      </c>
      <c r="K24" s="4">
        <v>0</v>
      </c>
      <c r="M24" s="4">
        <v>0</v>
      </c>
      <c r="O24" s="4">
        <v>0</v>
      </c>
      <c r="Q24" s="7">
        <v>3200000</v>
      </c>
      <c r="S24" s="7">
        <v>11300</v>
      </c>
      <c r="U24" s="7">
        <v>96611401715</v>
      </c>
      <c r="W24" s="7">
        <v>35944848000</v>
      </c>
      <c r="Y24" s="19">
        <v>9.1999999999999998E-3</v>
      </c>
    </row>
    <row r="25" spans="1:25" ht="27.75" customHeight="1" x14ac:dyDescent="0.25">
      <c r="A25" s="16" t="s">
        <v>31</v>
      </c>
      <c r="C25" s="7">
        <v>236558</v>
      </c>
      <c r="E25" s="7">
        <v>674899974</v>
      </c>
      <c r="G25" s="7">
        <v>3339136814.5799999</v>
      </c>
      <c r="I25" s="4">
        <v>0</v>
      </c>
      <c r="K25" s="4">
        <v>0</v>
      </c>
      <c r="M25" s="7">
        <v>-236558</v>
      </c>
      <c r="O25" s="7">
        <v>2420929203</v>
      </c>
      <c r="Q25" s="4">
        <v>0</v>
      </c>
      <c r="S25" s="4">
        <v>0</v>
      </c>
      <c r="U25" s="4">
        <v>0</v>
      </c>
      <c r="W25" s="4">
        <v>0</v>
      </c>
      <c r="Y25" s="19">
        <v>0</v>
      </c>
    </row>
    <row r="26" spans="1:25" ht="27.75" customHeight="1" x14ac:dyDescent="0.25">
      <c r="A26" s="16" t="s">
        <v>32</v>
      </c>
      <c r="C26" s="7">
        <v>48678</v>
      </c>
      <c r="E26" s="7">
        <v>1218513779</v>
      </c>
      <c r="G26" s="7">
        <v>4629944014.4097004</v>
      </c>
      <c r="I26" s="4">
        <v>0</v>
      </c>
      <c r="K26" s="4">
        <v>0</v>
      </c>
      <c r="M26" s="4">
        <v>0</v>
      </c>
      <c r="O26" s="4">
        <v>0</v>
      </c>
      <c r="Q26" s="7">
        <v>48678</v>
      </c>
      <c r="S26" s="7">
        <v>110981</v>
      </c>
      <c r="U26" s="7">
        <v>1218513779</v>
      </c>
      <c r="W26" s="7">
        <v>5370189235.9478998</v>
      </c>
      <c r="Y26" s="19">
        <v>1.4E-3</v>
      </c>
    </row>
    <row r="27" spans="1:25" ht="27.75" customHeight="1" x14ac:dyDescent="0.25">
      <c r="A27" s="16" t="s">
        <v>33</v>
      </c>
      <c r="C27" s="7">
        <v>6000000</v>
      </c>
      <c r="E27" s="7">
        <v>71165980499</v>
      </c>
      <c r="G27" s="7">
        <v>78132330000</v>
      </c>
      <c r="I27" s="4">
        <v>0</v>
      </c>
      <c r="K27" s="4">
        <v>0</v>
      </c>
      <c r="M27" s="4">
        <v>0</v>
      </c>
      <c r="O27" s="4">
        <v>0</v>
      </c>
      <c r="Q27" s="7">
        <v>6000000</v>
      </c>
      <c r="S27" s="7">
        <v>10930</v>
      </c>
      <c r="U27" s="7">
        <v>71165980499</v>
      </c>
      <c r="W27" s="7">
        <v>65189799000</v>
      </c>
      <c r="Y27" s="19">
        <v>1.66E-2</v>
      </c>
    </row>
    <row r="28" spans="1:25" ht="27.75" customHeight="1" x14ac:dyDescent="0.25">
      <c r="A28" s="16" t="s">
        <v>34</v>
      </c>
      <c r="C28" s="7">
        <v>6000000</v>
      </c>
      <c r="E28" s="7">
        <v>13632639253</v>
      </c>
      <c r="G28" s="7">
        <v>13896819000</v>
      </c>
      <c r="I28" s="4">
        <v>0</v>
      </c>
      <c r="K28" s="4">
        <v>0</v>
      </c>
      <c r="M28" s="4">
        <v>0</v>
      </c>
      <c r="O28" s="4">
        <v>0</v>
      </c>
      <c r="Q28" s="7">
        <v>6000000</v>
      </c>
      <c r="S28" s="7">
        <v>2130</v>
      </c>
      <c r="U28" s="7">
        <v>13632639253</v>
      </c>
      <c r="W28" s="7">
        <v>12703959000</v>
      </c>
      <c r="Y28" s="19">
        <v>3.2000000000000002E-3</v>
      </c>
    </row>
    <row r="29" spans="1:25" ht="27.75" customHeight="1" x14ac:dyDescent="0.25">
      <c r="A29" s="16" t="s">
        <v>35</v>
      </c>
      <c r="C29" s="7">
        <v>500000</v>
      </c>
      <c r="E29" s="7">
        <v>11285463160</v>
      </c>
      <c r="G29" s="7">
        <v>10884847500</v>
      </c>
      <c r="I29" s="4">
        <v>0</v>
      </c>
      <c r="K29" s="4">
        <v>0</v>
      </c>
      <c r="M29" s="4">
        <v>0</v>
      </c>
      <c r="O29" s="4">
        <v>0</v>
      </c>
      <c r="Q29" s="7">
        <v>500000</v>
      </c>
      <c r="S29" s="7">
        <v>19046</v>
      </c>
      <c r="U29" s="7">
        <v>9875706910</v>
      </c>
      <c r="W29" s="7">
        <v>9466338150</v>
      </c>
      <c r="Y29" s="19">
        <v>2.3999999999999998E-3</v>
      </c>
    </row>
    <row r="30" spans="1:25" ht="27.75" customHeight="1" x14ac:dyDescent="0.25">
      <c r="A30" s="16" t="s">
        <v>36</v>
      </c>
      <c r="C30" s="7">
        <v>3550000</v>
      </c>
      <c r="E30" s="7">
        <v>45442131200</v>
      </c>
      <c r="G30" s="7">
        <v>37215542115</v>
      </c>
      <c r="I30" s="4">
        <v>0</v>
      </c>
      <c r="K30" s="4">
        <v>0</v>
      </c>
      <c r="M30" s="4">
        <v>0</v>
      </c>
      <c r="O30" s="4">
        <v>0</v>
      </c>
      <c r="Q30" s="7">
        <v>3550000</v>
      </c>
      <c r="S30" s="7">
        <v>11580</v>
      </c>
      <c r="U30" s="7">
        <v>45442131200</v>
      </c>
      <c r="W30" s="7">
        <v>40864401450</v>
      </c>
      <c r="Y30" s="19">
        <v>1.04E-2</v>
      </c>
    </row>
    <row r="31" spans="1:25" ht="27.75" customHeight="1" x14ac:dyDescent="0.25">
      <c r="A31" s="16" t="s">
        <v>37</v>
      </c>
      <c r="C31" s="7">
        <v>1679219</v>
      </c>
      <c r="E31" s="7">
        <v>100560482454</v>
      </c>
      <c r="G31" s="7">
        <v>71910327030.606003</v>
      </c>
      <c r="I31" s="7">
        <v>200000</v>
      </c>
      <c r="K31" s="7">
        <v>7888468233</v>
      </c>
      <c r="M31" s="4">
        <v>0</v>
      </c>
      <c r="O31" s="4">
        <v>0</v>
      </c>
      <c r="Q31" s="7">
        <v>1879219</v>
      </c>
      <c r="S31" s="7">
        <v>39200</v>
      </c>
      <c r="U31" s="7">
        <v>108448950687</v>
      </c>
      <c r="W31" s="7">
        <v>73227075760.440002</v>
      </c>
      <c r="Y31" s="19">
        <v>1.8700000000000001E-2</v>
      </c>
    </row>
    <row r="32" spans="1:25" ht="27.75" customHeight="1" x14ac:dyDescent="0.25">
      <c r="A32" s="16" t="s">
        <v>38</v>
      </c>
      <c r="C32" s="7">
        <v>11462073</v>
      </c>
      <c r="E32" s="7">
        <v>183237908038</v>
      </c>
      <c r="G32" s="7">
        <v>136270729041.174</v>
      </c>
      <c r="I32" s="4">
        <v>0</v>
      </c>
      <c r="K32" s="4">
        <v>0</v>
      </c>
      <c r="M32" s="4">
        <v>0</v>
      </c>
      <c r="O32" s="4">
        <v>0</v>
      </c>
      <c r="Q32" s="7">
        <v>11462073</v>
      </c>
      <c r="S32" s="7">
        <v>10040</v>
      </c>
      <c r="U32" s="7">
        <v>183237908038</v>
      </c>
      <c r="W32" s="7">
        <v>114394491603.12601</v>
      </c>
      <c r="Y32" s="19">
        <v>2.92E-2</v>
      </c>
    </row>
    <row r="33" spans="1:25" ht="27.75" customHeight="1" x14ac:dyDescent="0.25">
      <c r="A33" s="16" t="s">
        <v>39</v>
      </c>
      <c r="C33" s="7">
        <v>7100000</v>
      </c>
      <c r="E33" s="7">
        <v>66385471783</v>
      </c>
      <c r="G33" s="7">
        <v>64084415400</v>
      </c>
      <c r="I33" s="4">
        <v>0</v>
      </c>
      <c r="K33" s="4">
        <v>0</v>
      </c>
      <c r="M33" s="4">
        <v>0</v>
      </c>
      <c r="O33" s="4">
        <v>0</v>
      </c>
      <c r="Q33" s="7">
        <v>7100000</v>
      </c>
      <c r="S33" s="7">
        <v>8170</v>
      </c>
      <c r="U33" s="7">
        <v>66385471783</v>
      </c>
      <c r="W33" s="7">
        <v>57661858350</v>
      </c>
      <c r="Y33" s="19">
        <v>1.47E-2</v>
      </c>
    </row>
    <row r="34" spans="1:25" ht="27.75" customHeight="1" x14ac:dyDescent="0.25">
      <c r="A34" s="16" t="s">
        <v>40</v>
      </c>
      <c r="C34" s="7">
        <v>7511402</v>
      </c>
      <c r="E34" s="7">
        <v>104880150903</v>
      </c>
      <c r="G34" s="7">
        <v>82731137471.748001</v>
      </c>
      <c r="I34" s="4">
        <v>0</v>
      </c>
      <c r="K34" s="4">
        <v>0</v>
      </c>
      <c r="M34" s="4">
        <v>0</v>
      </c>
      <c r="O34" s="4">
        <v>0</v>
      </c>
      <c r="Q34" s="7">
        <v>7511402</v>
      </c>
      <c r="S34" s="7">
        <v>9080</v>
      </c>
      <c r="U34" s="7">
        <v>104880150903</v>
      </c>
      <c r="W34" s="7">
        <v>67797719155.547997</v>
      </c>
      <c r="Y34" s="19">
        <v>1.7299999999999999E-2</v>
      </c>
    </row>
    <row r="35" spans="1:25" ht="27.75" customHeight="1" x14ac:dyDescent="0.25">
      <c r="A35" s="16" t="s">
        <v>41</v>
      </c>
      <c r="C35" s="7">
        <v>1398518</v>
      </c>
      <c r="E35" s="7">
        <v>14536598104</v>
      </c>
      <c r="G35" s="7">
        <v>17155028732.886</v>
      </c>
      <c r="I35" s="4">
        <v>0</v>
      </c>
      <c r="K35" s="4">
        <v>0</v>
      </c>
      <c r="M35" s="4">
        <v>0</v>
      </c>
      <c r="O35" s="4">
        <v>0</v>
      </c>
      <c r="Q35" s="7">
        <v>1398518</v>
      </c>
      <c r="S35" s="7">
        <v>11720</v>
      </c>
      <c r="U35" s="7">
        <v>14536598104</v>
      </c>
      <c r="W35" s="7">
        <v>16293106705.788</v>
      </c>
      <c r="Y35" s="19">
        <v>4.1999999999999997E-3</v>
      </c>
    </row>
    <row r="36" spans="1:25" ht="27.75" customHeight="1" x14ac:dyDescent="0.25">
      <c r="A36" s="16" t="s">
        <v>42</v>
      </c>
      <c r="C36" s="7">
        <v>360826</v>
      </c>
      <c r="E36" s="7">
        <v>5531823312</v>
      </c>
      <c r="G36" s="7">
        <v>5423227769.7360001</v>
      </c>
      <c r="I36" s="4">
        <v>0</v>
      </c>
      <c r="K36" s="4">
        <v>0</v>
      </c>
      <c r="M36" s="4">
        <v>0</v>
      </c>
      <c r="O36" s="4">
        <v>0</v>
      </c>
      <c r="Q36" s="7">
        <v>360826</v>
      </c>
      <c r="S36" s="7">
        <v>14230</v>
      </c>
      <c r="U36" s="7">
        <v>5531823312</v>
      </c>
      <c r="W36" s="7">
        <v>5104003383.8190002</v>
      </c>
      <c r="Y36" s="19">
        <v>1.2999999999999999E-3</v>
      </c>
    </row>
    <row r="37" spans="1:25" ht="27.75" customHeight="1" x14ac:dyDescent="0.25">
      <c r="A37" s="16" t="s">
        <v>43</v>
      </c>
      <c r="C37" s="7">
        <v>16168776</v>
      </c>
      <c r="E37" s="7">
        <v>236176512381</v>
      </c>
      <c r="G37" s="7">
        <v>188852718447.89999</v>
      </c>
      <c r="I37" s="4">
        <v>0</v>
      </c>
      <c r="K37" s="4">
        <v>0</v>
      </c>
      <c r="M37" s="4">
        <v>0</v>
      </c>
      <c r="O37" s="4">
        <v>0</v>
      </c>
      <c r="Q37" s="7">
        <v>16168776</v>
      </c>
      <c r="S37" s="7">
        <v>10380</v>
      </c>
      <c r="U37" s="7">
        <v>236176512381</v>
      </c>
      <c r="W37" s="7">
        <v>166833295105.46399</v>
      </c>
      <c r="Y37" s="19">
        <v>4.2599999999999999E-2</v>
      </c>
    </row>
    <row r="38" spans="1:25" ht="27.75" customHeight="1" x14ac:dyDescent="0.25">
      <c r="A38" s="16" t="s">
        <v>44</v>
      </c>
      <c r="C38" s="7">
        <v>1500000</v>
      </c>
      <c r="E38" s="7">
        <v>8302151347</v>
      </c>
      <c r="G38" s="7">
        <v>29866232250</v>
      </c>
      <c r="I38" s="4">
        <v>0</v>
      </c>
      <c r="K38" s="4">
        <v>0</v>
      </c>
      <c r="M38" s="4">
        <v>0</v>
      </c>
      <c r="O38" s="4">
        <v>0</v>
      </c>
      <c r="Q38" s="7">
        <v>1500000</v>
      </c>
      <c r="S38" s="7">
        <v>17920</v>
      </c>
      <c r="U38" s="7">
        <v>8302151347</v>
      </c>
      <c r="W38" s="7">
        <v>26720064000</v>
      </c>
      <c r="Y38" s="19">
        <v>6.7999999999999996E-3</v>
      </c>
    </row>
    <row r="39" spans="1:25" ht="27.75" customHeight="1" x14ac:dyDescent="0.25">
      <c r="A39" s="16" t="s">
        <v>45</v>
      </c>
      <c r="C39" s="7">
        <v>780761</v>
      </c>
      <c r="E39" s="7">
        <v>5591088614</v>
      </c>
      <c r="G39" s="7">
        <v>21110340839.759998</v>
      </c>
      <c r="I39" s="4">
        <v>0</v>
      </c>
      <c r="K39" s="4">
        <v>0</v>
      </c>
      <c r="M39" s="4">
        <v>0</v>
      </c>
      <c r="O39" s="4">
        <v>0</v>
      </c>
      <c r="Q39" s="7">
        <v>780761</v>
      </c>
      <c r="S39" s="7">
        <v>25340</v>
      </c>
      <c r="U39" s="7">
        <v>5591088614</v>
      </c>
      <c r="W39" s="7">
        <v>19666766061.747002</v>
      </c>
      <c r="Y39" s="19">
        <v>5.0000000000000001E-3</v>
      </c>
    </row>
    <row r="40" spans="1:25" ht="27.75" customHeight="1" x14ac:dyDescent="0.25">
      <c r="A40" s="16" t="s">
        <v>46</v>
      </c>
      <c r="C40" s="7">
        <v>13546448</v>
      </c>
      <c r="E40" s="7">
        <v>104440827092</v>
      </c>
      <c r="G40" s="7">
        <v>143141949723.672</v>
      </c>
      <c r="I40" s="4">
        <v>0</v>
      </c>
      <c r="K40" s="4">
        <v>0</v>
      </c>
      <c r="M40" s="4">
        <v>0</v>
      </c>
      <c r="O40" s="4">
        <v>0</v>
      </c>
      <c r="Q40" s="7">
        <v>13546448</v>
      </c>
      <c r="S40" s="7">
        <v>9180</v>
      </c>
      <c r="U40" s="7">
        <v>104440827092</v>
      </c>
      <c r="W40" s="7">
        <v>123616472103.79201</v>
      </c>
      <c r="Y40" s="19">
        <v>3.15E-2</v>
      </c>
    </row>
    <row r="41" spans="1:25" ht="27.75" customHeight="1" x14ac:dyDescent="0.25">
      <c r="A41" s="16" t="s">
        <v>47</v>
      </c>
      <c r="C41" s="7">
        <v>500000</v>
      </c>
      <c r="E41" s="7">
        <v>7286256581</v>
      </c>
      <c r="G41" s="7">
        <v>12028005000</v>
      </c>
      <c r="I41" s="4">
        <v>0</v>
      </c>
      <c r="K41" s="4">
        <v>0</v>
      </c>
      <c r="M41" s="4">
        <v>0</v>
      </c>
      <c r="O41" s="4">
        <v>0</v>
      </c>
      <c r="Q41" s="7">
        <v>500000</v>
      </c>
      <c r="S41" s="7">
        <v>22210</v>
      </c>
      <c r="U41" s="7">
        <v>7286256581</v>
      </c>
      <c r="W41" s="7">
        <v>11038925250</v>
      </c>
      <c r="Y41" s="19">
        <v>2.8E-3</v>
      </c>
    </row>
    <row r="42" spans="1:25" ht="27.75" customHeight="1" x14ac:dyDescent="0.25">
      <c r="A42" s="16" t="s">
        <v>48</v>
      </c>
      <c r="C42" s="7">
        <v>8000000</v>
      </c>
      <c r="E42" s="7">
        <v>105013721946</v>
      </c>
      <c r="G42" s="7">
        <v>122705532000</v>
      </c>
      <c r="I42" s="4">
        <v>0</v>
      </c>
      <c r="K42" s="4">
        <v>0</v>
      </c>
      <c r="M42" s="4">
        <v>0</v>
      </c>
      <c r="O42" s="4">
        <v>0</v>
      </c>
      <c r="Q42" s="7">
        <v>8000000</v>
      </c>
      <c r="S42" s="7">
        <v>14590</v>
      </c>
      <c r="U42" s="7">
        <v>105013721946</v>
      </c>
      <c r="W42" s="7">
        <v>116025516000</v>
      </c>
      <c r="Y42" s="19">
        <v>2.9600000000000001E-2</v>
      </c>
    </row>
    <row r="43" spans="1:25" ht="27.75" customHeight="1" x14ac:dyDescent="0.25">
      <c r="A43" s="16" t="s">
        <v>49</v>
      </c>
      <c r="C43" s="7">
        <v>22129720</v>
      </c>
      <c r="E43" s="7">
        <v>250138960357</v>
      </c>
      <c r="G43" s="7">
        <v>307752693842.34003</v>
      </c>
      <c r="I43" s="7">
        <v>1568819</v>
      </c>
      <c r="K43" s="7">
        <v>19363566372</v>
      </c>
      <c r="M43" s="4">
        <v>0</v>
      </c>
      <c r="O43" s="4">
        <v>0</v>
      </c>
      <c r="Q43" s="7">
        <v>23698539</v>
      </c>
      <c r="S43" s="7">
        <v>12180</v>
      </c>
      <c r="U43" s="7">
        <v>269502526729</v>
      </c>
      <c r="W43" s="7">
        <v>286930748200.13098</v>
      </c>
      <c r="Y43" s="19">
        <v>7.3200000000000001E-2</v>
      </c>
    </row>
    <row r="44" spans="1:25" ht="27.75" customHeight="1" x14ac:dyDescent="0.25">
      <c r="A44" s="16" t="s">
        <v>50</v>
      </c>
      <c r="C44" s="7">
        <v>2490764</v>
      </c>
      <c r="E44" s="7">
        <v>40209921547</v>
      </c>
      <c r="G44" s="7">
        <v>42066287781.858002</v>
      </c>
      <c r="I44" s="4">
        <v>0</v>
      </c>
      <c r="K44" s="4">
        <v>0</v>
      </c>
      <c r="M44" s="4">
        <v>0</v>
      </c>
      <c r="O44" s="4">
        <v>0</v>
      </c>
      <c r="Q44" s="7">
        <v>2490764</v>
      </c>
      <c r="S44" s="7">
        <v>17090</v>
      </c>
      <c r="U44" s="7">
        <v>40209921547</v>
      </c>
      <c r="W44" s="7">
        <v>42313882177.278</v>
      </c>
      <c r="Y44" s="19">
        <v>1.0800000000000001E-2</v>
      </c>
    </row>
    <row r="45" spans="1:25" ht="27.75" customHeight="1" x14ac:dyDescent="0.25">
      <c r="A45" s="16" t="s">
        <v>51</v>
      </c>
      <c r="C45" s="7">
        <v>75397260</v>
      </c>
      <c r="E45" s="7">
        <v>207343846577</v>
      </c>
      <c r="G45" s="7">
        <v>108525639846.744</v>
      </c>
      <c r="I45" s="4">
        <v>0</v>
      </c>
      <c r="K45" s="4">
        <v>0</v>
      </c>
      <c r="M45" s="4">
        <v>0</v>
      </c>
      <c r="O45" s="4">
        <v>0</v>
      </c>
      <c r="Q45" s="7">
        <v>75397260</v>
      </c>
      <c r="S45" s="7">
        <v>1448</v>
      </c>
      <c r="U45" s="7">
        <v>207343846577</v>
      </c>
      <c r="W45" s="7">
        <v>108525639846.744</v>
      </c>
      <c r="Y45" s="19">
        <v>2.7699999999999999E-2</v>
      </c>
    </row>
    <row r="46" spans="1:25" ht="27.75" customHeight="1" x14ac:dyDescent="0.25">
      <c r="A46" s="16" t="s">
        <v>52</v>
      </c>
      <c r="C46" s="7">
        <v>2765000</v>
      </c>
      <c r="E46" s="7">
        <v>8145688418</v>
      </c>
      <c r="G46" s="7">
        <v>59616011542.5</v>
      </c>
      <c r="I46" s="4">
        <v>0</v>
      </c>
      <c r="K46" s="4">
        <v>0</v>
      </c>
      <c r="M46" s="4">
        <v>0</v>
      </c>
      <c r="O46" s="4">
        <v>0</v>
      </c>
      <c r="Q46" s="7">
        <v>2765000</v>
      </c>
      <c r="S46" s="7">
        <v>19550</v>
      </c>
      <c r="U46" s="7">
        <v>8145688418</v>
      </c>
      <c r="W46" s="7">
        <v>53734118287.5</v>
      </c>
      <c r="Y46" s="19">
        <v>1.37E-2</v>
      </c>
    </row>
    <row r="47" spans="1:25" ht="27.75" customHeight="1" x14ac:dyDescent="0.25">
      <c r="A47" s="16" t="s">
        <v>53</v>
      </c>
      <c r="C47" s="7">
        <v>1142895</v>
      </c>
      <c r="E47" s="7">
        <v>256078371413</v>
      </c>
      <c r="G47" s="7">
        <v>165983446590.97501</v>
      </c>
      <c r="I47" s="4">
        <v>0</v>
      </c>
      <c r="K47" s="4">
        <v>0</v>
      </c>
      <c r="M47" s="4">
        <v>0</v>
      </c>
      <c r="O47" s="4">
        <v>0</v>
      </c>
      <c r="Q47" s="7">
        <v>1142895</v>
      </c>
      <c r="S47" s="7">
        <v>134038</v>
      </c>
      <c r="U47" s="7">
        <v>256078371413</v>
      </c>
      <c r="W47" s="7">
        <v>152279871417.94</v>
      </c>
      <c r="Y47" s="19">
        <v>3.8899999999999997E-2</v>
      </c>
    </row>
    <row r="48" spans="1:25" ht="27.75" customHeight="1" x14ac:dyDescent="0.25">
      <c r="A48" s="16" t="s">
        <v>54</v>
      </c>
      <c r="C48" s="7">
        <v>4118000</v>
      </c>
      <c r="E48" s="7">
        <v>57538620977</v>
      </c>
      <c r="G48" s="7">
        <v>70285358943</v>
      </c>
      <c r="I48" s="4">
        <v>0</v>
      </c>
      <c r="K48" s="4">
        <v>0</v>
      </c>
      <c r="M48" s="4">
        <v>0</v>
      </c>
      <c r="O48" s="4">
        <v>0</v>
      </c>
      <c r="Q48" s="7">
        <v>4118000</v>
      </c>
      <c r="S48" s="7">
        <v>15910</v>
      </c>
      <c r="U48" s="7">
        <v>57538620977</v>
      </c>
      <c r="W48" s="7">
        <v>65127551589</v>
      </c>
      <c r="Y48" s="19">
        <v>1.66E-2</v>
      </c>
    </row>
    <row r="49" spans="1:25" ht="27.75" customHeight="1" x14ac:dyDescent="0.25">
      <c r="A49" s="16" t="s">
        <v>55</v>
      </c>
      <c r="C49" s="7">
        <v>6942000</v>
      </c>
      <c r="E49" s="7">
        <v>114827915861</v>
      </c>
      <c r="G49" s="7">
        <v>71284180383</v>
      </c>
      <c r="I49" s="4">
        <v>0</v>
      </c>
      <c r="K49" s="4">
        <v>0</v>
      </c>
      <c r="M49" s="4">
        <v>0</v>
      </c>
      <c r="O49" s="4">
        <v>0</v>
      </c>
      <c r="Q49" s="7">
        <v>6942000</v>
      </c>
      <c r="S49" s="7">
        <v>10120</v>
      </c>
      <c r="U49" s="7">
        <v>114827915861</v>
      </c>
      <c r="W49" s="7">
        <v>69835034412</v>
      </c>
      <c r="Y49" s="19">
        <v>1.78E-2</v>
      </c>
    </row>
    <row r="50" spans="1:25" ht="27.75" customHeight="1" x14ac:dyDescent="0.25">
      <c r="A50" s="16" t="s">
        <v>56</v>
      </c>
      <c r="C50" s="7">
        <v>4950000</v>
      </c>
      <c r="E50" s="7">
        <v>36776062659</v>
      </c>
      <c r="G50" s="7">
        <v>99395059500</v>
      </c>
      <c r="I50" s="7">
        <v>1300000</v>
      </c>
      <c r="K50" s="7">
        <v>18874280088</v>
      </c>
      <c r="M50" s="4">
        <v>0</v>
      </c>
      <c r="O50" s="4">
        <v>0</v>
      </c>
      <c r="Q50" s="7">
        <v>6250000</v>
      </c>
      <c r="S50" s="7">
        <v>14500</v>
      </c>
      <c r="U50" s="7">
        <v>47503817572</v>
      </c>
      <c r="W50" s="7">
        <v>90085781250</v>
      </c>
      <c r="Y50" s="19">
        <v>2.3E-2</v>
      </c>
    </row>
    <row r="51" spans="1:25" ht="27.75" customHeight="1" x14ac:dyDescent="0.25">
      <c r="A51" s="16" t="s">
        <v>57</v>
      </c>
      <c r="C51" s="7">
        <v>12895660</v>
      </c>
      <c r="E51" s="7">
        <v>218443570345</v>
      </c>
      <c r="G51" s="7">
        <v>172927376802.26999</v>
      </c>
      <c r="I51" s="7">
        <v>1900000</v>
      </c>
      <c r="K51" s="7">
        <v>21340229556</v>
      </c>
      <c r="M51" s="4">
        <v>0</v>
      </c>
      <c r="O51" s="4">
        <v>0</v>
      </c>
      <c r="Q51" s="7">
        <v>14795660</v>
      </c>
      <c r="S51" s="7">
        <v>11140</v>
      </c>
      <c r="U51" s="7">
        <v>239783799901</v>
      </c>
      <c r="W51" s="7">
        <v>163842951668.22</v>
      </c>
      <c r="Y51" s="19">
        <v>4.1799999999999997E-2</v>
      </c>
    </row>
    <row r="52" spans="1:25" ht="27.75" customHeight="1" x14ac:dyDescent="0.25">
      <c r="A52" s="16" t="s">
        <v>58</v>
      </c>
      <c r="C52" s="7">
        <v>1583333</v>
      </c>
      <c r="E52" s="7">
        <v>9423523115</v>
      </c>
      <c r="G52" s="7">
        <v>24820594899.6105</v>
      </c>
      <c r="I52" s="4">
        <v>0</v>
      </c>
      <c r="K52" s="4">
        <v>0</v>
      </c>
      <c r="M52" s="4">
        <v>0</v>
      </c>
      <c r="O52" s="4">
        <v>0</v>
      </c>
      <c r="Q52" s="7">
        <v>1583333</v>
      </c>
      <c r="S52" s="7">
        <v>14860</v>
      </c>
      <c r="U52" s="7">
        <v>9423523115</v>
      </c>
      <c r="W52" s="7">
        <v>23388334826.139</v>
      </c>
      <c r="Y52" s="19">
        <v>6.0000000000000001E-3</v>
      </c>
    </row>
    <row r="53" spans="1:25" ht="27.75" customHeight="1" x14ac:dyDescent="0.25">
      <c r="A53" s="16" t="s">
        <v>59</v>
      </c>
      <c r="C53" s="7">
        <v>499387</v>
      </c>
      <c r="E53" s="7">
        <v>9523942323</v>
      </c>
      <c r="G53" s="7">
        <v>9570893680.9080009</v>
      </c>
      <c r="I53" s="4">
        <v>0</v>
      </c>
      <c r="K53" s="4">
        <v>0</v>
      </c>
      <c r="M53" s="4">
        <v>0</v>
      </c>
      <c r="O53" s="4">
        <v>0</v>
      </c>
      <c r="Q53" s="7">
        <v>499387</v>
      </c>
      <c r="S53" s="7">
        <v>17820</v>
      </c>
      <c r="U53" s="7">
        <v>9523942323</v>
      </c>
      <c r="W53" s="7">
        <v>8846126835.7770004</v>
      </c>
      <c r="Y53" s="19">
        <v>2.3E-3</v>
      </c>
    </row>
    <row r="54" spans="1:25" ht="27.75" customHeight="1" x14ac:dyDescent="0.25">
      <c r="A54" s="16" t="s">
        <v>60</v>
      </c>
      <c r="C54" s="7">
        <v>10200</v>
      </c>
      <c r="E54" s="7">
        <v>698446833</v>
      </c>
      <c r="G54" s="7">
        <f>465323353.83+42</f>
        <v>465323395.82999998</v>
      </c>
      <c r="I54" s="4">
        <v>0</v>
      </c>
      <c r="K54" s="4">
        <v>0</v>
      </c>
      <c r="M54" s="4">
        <v>0</v>
      </c>
      <c r="O54" s="4">
        <v>0</v>
      </c>
      <c r="Q54" s="7">
        <v>10200</v>
      </c>
      <c r="S54" s="7">
        <v>45893</v>
      </c>
      <c r="U54" s="7">
        <v>698446833</v>
      </c>
      <c r="W54" s="7">
        <v>465323353.82999998</v>
      </c>
      <c r="Y54" s="19">
        <v>1E-4</v>
      </c>
    </row>
    <row r="55" spans="1:25" ht="27.75" customHeight="1" x14ac:dyDescent="0.25">
      <c r="A55" s="16" t="s">
        <v>61</v>
      </c>
      <c r="C55" s="4">
        <v>0</v>
      </c>
      <c r="D55" s="17"/>
      <c r="E55" s="4">
        <v>0</v>
      </c>
      <c r="F55" s="17"/>
      <c r="G55" s="4">
        <v>0</v>
      </c>
      <c r="I55" s="7">
        <v>100000</v>
      </c>
      <c r="K55" s="7">
        <v>7957705814</v>
      </c>
      <c r="M55" s="4">
        <v>0</v>
      </c>
      <c r="O55" s="4">
        <v>0</v>
      </c>
      <c r="Q55" s="7">
        <v>100000</v>
      </c>
      <c r="S55" s="7">
        <v>79890</v>
      </c>
      <c r="U55" s="7">
        <v>7957705814</v>
      </c>
      <c r="W55" s="7">
        <v>7941465450</v>
      </c>
      <c r="Y55" s="19">
        <v>2E-3</v>
      </c>
    </row>
    <row r="56" spans="1:25" ht="27.75" customHeight="1" x14ac:dyDescent="0.25">
      <c r="A56" s="16" t="s">
        <v>62</v>
      </c>
      <c r="C56" s="4">
        <v>0</v>
      </c>
      <c r="E56" s="4">
        <v>0</v>
      </c>
      <c r="G56" s="4">
        <v>0</v>
      </c>
      <c r="I56" s="7">
        <v>75187</v>
      </c>
      <c r="K56" s="4">
        <v>0</v>
      </c>
      <c r="M56" s="4">
        <v>0</v>
      </c>
      <c r="O56" s="4">
        <v>0</v>
      </c>
      <c r="Q56" s="7">
        <v>75187</v>
      </c>
      <c r="S56" s="7">
        <v>18046</v>
      </c>
      <c r="U56" s="7">
        <v>1409756250</v>
      </c>
      <c r="W56" s="7">
        <v>1348751495.6180999</v>
      </c>
      <c r="Y56" s="19">
        <v>2.9999999999999997E-4</v>
      </c>
    </row>
    <row r="57" spans="1:25" ht="27.75" customHeight="1" x14ac:dyDescent="0.25">
      <c r="A57" s="16" t="s">
        <v>63</v>
      </c>
      <c r="C57" s="4">
        <v>0</v>
      </c>
      <c r="E57" s="4">
        <v>0</v>
      </c>
      <c r="G57" s="4">
        <v>0</v>
      </c>
      <c r="I57" s="7">
        <v>1703225</v>
      </c>
      <c r="K57" s="4">
        <v>0</v>
      </c>
      <c r="M57" s="4">
        <v>0</v>
      </c>
      <c r="O57" s="4">
        <v>0</v>
      </c>
      <c r="Q57" s="7">
        <v>1703225</v>
      </c>
      <c r="S57" s="7">
        <v>10970</v>
      </c>
      <c r="U57" s="13">
        <v>8146525175</v>
      </c>
      <c r="W57" s="13">
        <f>18573206199.4125+45</f>
        <v>18573206244.412498</v>
      </c>
      <c r="Y57" s="19">
        <v>4.7000000000000002E-3</v>
      </c>
    </row>
    <row r="58" spans="1:25" ht="19.5" thickBot="1" x14ac:dyDescent="0.3">
      <c r="E58" s="14">
        <f>SUM(E9:E57)</f>
        <v>3840173661640</v>
      </c>
      <c r="G58" s="14">
        <f>SUM(G9:G57)</f>
        <v>3870857284466.8823</v>
      </c>
      <c r="K58" s="14">
        <f>SUM(K9:K57)</f>
        <v>100480034061</v>
      </c>
      <c r="O58" s="14">
        <f>SUM(O9:O57)</f>
        <v>2420929203</v>
      </c>
      <c r="U58" s="14">
        <f>SUM(U9:U57)</f>
        <v>3939978795727</v>
      </c>
      <c r="W58" s="14">
        <f>SUM(W9:W57)</f>
        <v>3592742811789.9932</v>
      </c>
    </row>
    <row r="59" spans="1:25" ht="19.5" thickTop="1" x14ac:dyDescent="0.25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M17" sqref="M17"/>
    </sheetView>
  </sheetViews>
  <sheetFormatPr defaultRowHeight="18.75" x14ac:dyDescent="0.25"/>
  <cols>
    <col min="1" max="1" width="20.85546875" style="2" bestFit="1" customWidth="1"/>
    <col min="2" max="2" width="1" style="2" customWidth="1"/>
    <col min="3" max="3" width="17.5703125" style="10" bestFit="1" customWidth="1"/>
    <col min="4" max="4" width="1" style="2" customWidth="1"/>
    <col min="5" max="5" width="17.28515625" style="2" bestFit="1" customWidth="1"/>
    <col min="6" max="6" width="1" style="2" customWidth="1"/>
    <col min="7" max="7" width="26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1" x14ac:dyDescent="0.25">
      <c r="A2" s="28" t="s">
        <v>0</v>
      </c>
      <c r="B2" s="28"/>
      <c r="C2" s="28"/>
      <c r="D2" s="28"/>
      <c r="E2" s="28"/>
      <c r="F2" s="28"/>
      <c r="G2" s="28"/>
    </row>
    <row r="3" spans="1:7" ht="21" x14ac:dyDescent="0.25">
      <c r="A3" s="28" t="s">
        <v>102</v>
      </c>
      <c r="B3" s="28"/>
      <c r="C3" s="28"/>
      <c r="D3" s="28"/>
      <c r="E3" s="28"/>
      <c r="F3" s="28"/>
      <c r="G3" s="28"/>
    </row>
    <row r="4" spans="1:7" ht="21" x14ac:dyDescent="0.25">
      <c r="A4" s="28" t="s">
        <v>2</v>
      </c>
      <c r="B4" s="28"/>
      <c r="C4" s="28"/>
      <c r="D4" s="28"/>
      <c r="E4" s="28"/>
      <c r="F4" s="28"/>
      <c r="G4" s="28"/>
    </row>
    <row r="6" spans="1:7" ht="21" x14ac:dyDescent="0.25">
      <c r="A6" s="34" t="s">
        <v>106</v>
      </c>
      <c r="C6" s="35" t="s">
        <v>72</v>
      </c>
      <c r="E6" s="34" t="s">
        <v>212</v>
      </c>
      <c r="G6" s="34" t="s">
        <v>13</v>
      </c>
    </row>
    <row r="7" spans="1:7" x14ac:dyDescent="0.25">
      <c r="A7" s="32" t="s">
        <v>220</v>
      </c>
      <c r="C7" s="10">
        <v>-374106836042</v>
      </c>
      <c r="E7" s="19">
        <v>1.0135000000000001</v>
      </c>
      <c r="G7" s="19">
        <v>-9.5399999999999999E-2</v>
      </c>
    </row>
    <row r="8" spans="1:7" x14ac:dyDescent="0.25">
      <c r="A8" s="32" t="s">
        <v>221</v>
      </c>
      <c r="C8" s="10">
        <v>0</v>
      </c>
      <c r="E8" s="30">
        <v>0</v>
      </c>
      <c r="G8" s="30">
        <v>0</v>
      </c>
    </row>
    <row r="9" spans="1:7" x14ac:dyDescent="0.25">
      <c r="A9" s="32" t="s">
        <v>222</v>
      </c>
      <c r="C9" s="11">
        <v>4632238472</v>
      </c>
      <c r="E9" s="19">
        <v>-1.2500000000000001E-2</v>
      </c>
      <c r="G9" s="19">
        <v>1.1999999999999999E-3</v>
      </c>
    </row>
    <row r="10" spans="1:7" ht="19.5" thickBot="1" x14ac:dyDescent="0.3">
      <c r="C10" s="12">
        <f>SUM(C7:C9)</f>
        <v>-369474597570</v>
      </c>
    </row>
    <row r="11" spans="1:7" ht="19.5" thickTop="1" x14ac:dyDescent="0.25"/>
  </sheetData>
  <mergeCells count="6">
    <mergeCell ref="A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zoomScale="85" zoomScaleNormal="85" workbookViewId="0">
      <selection activeCell="M11" sqref="M11"/>
    </sheetView>
  </sheetViews>
  <sheetFormatPr defaultRowHeight="18.75" x14ac:dyDescent="0.25"/>
  <cols>
    <col min="1" max="1" width="25" style="7" bestFit="1" customWidth="1"/>
    <col min="2" max="2" width="1" style="7" customWidth="1"/>
    <col min="3" max="3" width="25.28515625" style="7" customWidth="1"/>
    <col min="4" max="4" width="1" style="7" customWidth="1"/>
    <col min="5" max="5" width="14.42578125" style="7" bestFit="1" customWidth="1"/>
    <col min="6" max="6" width="1" style="7" customWidth="1"/>
    <col min="7" max="7" width="15.85546875" style="7" bestFit="1" customWidth="1"/>
    <col min="8" max="8" width="1" style="7" customWidth="1"/>
    <col min="9" max="9" width="11.5703125" style="7" bestFit="1" customWidth="1"/>
    <col min="10" max="10" width="1" style="7" customWidth="1"/>
    <col min="11" max="11" width="17" style="7" bestFit="1" customWidth="1"/>
    <col min="12" max="12" width="1" style="7" customWidth="1"/>
    <col min="13" max="13" width="14.5703125" style="7" bestFit="1" customWidth="1"/>
    <col min="14" max="14" width="1" style="7" customWidth="1"/>
    <col min="15" max="15" width="14.5703125" style="7" bestFit="1" customWidth="1"/>
    <col min="16" max="16" width="1" style="7" customWidth="1"/>
    <col min="17" max="17" width="17" style="7" bestFit="1" customWidth="1"/>
    <col min="18" max="18" width="1" style="7" customWidth="1"/>
    <col min="19" max="19" width="17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25">
      <c r="A6" s="24" t="s">
        <v>67</v>
      </c>
      <c r="C6" s="22" t="s">
        <v>68</v>
      </c>
      <c r="D6" s="22" t="s">
        <v>68</v>
      </c>
      <c r="E6" s="22" t="s">
        <v>68</v>
      </c>
      <c r="F6" s="22" t="s">
        <v>68</v>
      </c>
      <c r="G6" s="22" t="s">
        <v>68</v>
      </c>
      <c r="H6" s="22" t="s">
        <v>68</v>
      </c>
      <c r="I6" s="22" t="s">
        <v>68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60" x14ac:dyDescent="0.25">
      <c r="A7" s="22" t="s">
        <v>67</v>
      </c>
      <c r="C7" s="22" t="s">
        <v>69</v>
      </c>
      <c r="E7" s="22" t="s">
        <v>70</v>
      </c>
      <c r="G7" s="22" t="s">
        <v>71</v>
      </c>
      <c r="I7" s="22" t="s">
        <v>65</v>
      </c>
      <c r="K7" s="22" t="s">
        <v>72</v>
      </c>
      <c r="M7" s="22" t="s">
        <v>73</v>
      </c>
      <c r="O7" s="22" t="s">
        <v>74</v>
      </c>
      <c r="Q7" s="22" t="s">
        <v>72</v>
      </c>
      <c r="S7" s="21" t="s">
        <v>66</v>
      </c>
    </row>
    <row r="8" spans="1:19" ht="24" customHeight="1" x14ac:dyDescent="0.25">
      <c r="A8" s="29" t="s">
        <v>75</v>
      </c>
      <c r="C8" s="7" t="s">
        <v>76</v>
      </c>
      <c r="E8" s="7" t="s">
        <v>77</v>
      </c>
      <c r="G8" s="7" t="s">
        <v>78</v>
      </c>
      <c r="I8" s="4">
        <v>0</v>
      </c>
      <c r="K8" s="7">
        <v>7471180622</v>
      </c>
      <c r="M8" s="7">
        <v>8205602268</v>
      </c>
      <c r="O8" s="7">
        <v>5147621159</v>
      </c>
      <c r="Q8" s="7">
        <v>10529161731</v>
      </c>
      <c r="S8" s="19">
        <v>2.7000000000000001E-3</v>
      </c>
    </row>
    <row r="9" spans="1:19" ht="24" customHeight="1" x14ac:dyDescent="0.25">
      <c r="A9" s="29" t="s">
        <v>79</v>
      </c>
      <c r="C9" s="7" t="s">
        <v>80</v>
      </c>
      <c r="E9" s="7" t="s">
        <v>77</v>
      </c>
      <c r="G9" s="7" t="s">
        <v>81</v>
      </c>
      <c r="I9" s="7">
        <v>10</v>
      </c>
      <c r="K9" s="7">
        <v>356321</v>
      </c>
      <c r="M9" s="7">
        <v>5834</v>
      </c>
      <c r="O9" s="4">
        <v>0</v>
      </c>
      <c r="Q9" s="7">
        <v>362155</v>
      </c>
      <c r="S9" s="30">
        <v>0</v>
      </c>
    </row>
    <row r="10" spans="1:19" ht="24" customHeight="1" x14ac:dyDescent="0.25">
      <c r="A10" s="29" t="s">
        <v>82</v>
      </c>
      <c r="C10" s="7" t="s">
        <v>83</v>
      </c>
      <c r="E10" s="7" t="s">
        <v>77</v>
      </c>
      <c r="G10" s="7" t="s">
        <v>84</v>
      </c>
      <c r="I10" s="7">
        <v>10</v>
      </c>
      <c r="K10" s="7">
        <v>631505</v>
      </c>
      <c r="M10" s="7">
        <v>4125</v>
      </c>
      <c r="O10" s="4">
        <v>0</v>
      </c>
      <c r="Q10" s="7">
        <v>635630</v>
      </c>
      <c r="S10" s="30">
        <v>0</v>
      </c>
    </row>
    <row r="11" spans="1:19" ht="24" customHeight="1" x14ac:dyDescent="0.25">
      <c r="A11" s="29" t="s">
        <v>85</v>
      </c>
      <c r="C11" s="7" t="s">
        <v>86</v>
      </c>
      <c r="E11" s="7" t="s">
        <v>77</v>
      </c>
      <c r="G11" s="7" t="s">
        <v>84</v>
      </c>
      <c r="I11" s="7">
        <v>10</v>
      </c>
      <c r="K11" s="17" t="s">
        <v>223</v>
      </c>
      <c r="M11" s="7">
        <v>2404109589</v>
      </c>
      <c r="O11" s="7">
        <v>2403359589</v>
      </c>
      <c r="Q11" s="7">
        <v>750000</v>
      </c>
      <c r="S11" s="30">
        <v>0</v>
      </c>
    </row>
    <row r="12" spans="1:19" ht="24" customHeight="1" x14ac:dyDescent="0.25">
      <c r="A12" s="29" t="s">
        <v>87</v>
      </c>
      <c r="C12" s="7" t="s">
        <v>88</v>
      </c>
      <c r="E12" s="7" t="s">
        <v>77</v>
      </c>
      <c r="G12" s="7" t="s">
        <v>89</v>
      </c>
      <c r="I12" s="7">
        <v>10</v>
      </c>
      <c r="K12" s="7">
        <v>1236565</v>
      </c>
      <c r="M12" s="7">
        <v>10502</v>
      </c>
      <c r="O12" s="4">
        <v>0</v>
      </c>
      <c r="Q12" s="7">
        <v>1247067</v>
      </c>
      <c r="S12" s="30">
        <v>0</v>
      </c>
    </row>
    <row r="13" spans="1:19" ht="24" customHeight="1" x14ac:dyDescent="0.25">
      <c r="A13" s="29" t="s">
        <v>87</v>
      </c>
      <c r="C13" s="7" t="s">
        <v>90</v>
      </c>
      <c r="E13" s="7" t="s">
        <v>91</v>
      </c>
      <c r="G13" s="7" t="s">
        <v>92</v>
      </c>
      <c r="I13" s="4">
        <v>0</v>
      </c>
      <c r="K13" s="7">
        <v>520000</v>
      </c>
      <c r="M13" s="4">
        <v>0</v>
      </c>
      <c r="O13" s="4">
        <v>0</v>
      </c>
      <c r="Q13" s="7">
        <v>520000</v>
      </c>
      <c r="S13" s="30">
        <v>0</v>
      </c>
    </row>
    <row r="14" spans="1:19" ht="24" customHeight="1" x14ac:dyDescent="0.25">
      <c r="A14" s="29" t="s">
        <v>93</v>
      </c>
      <c r="C14" s="7" t="s">
        <v>94</v>
      </c>
      <c r="E14" s="7" t="s">
        <v>77</v>
      </c>
      <c r="G14" s="7" t="s">
        <v>95</v>
      </c>
      <c r="I14" s="4">
        <v>0</v>
      </c>
      <c r="K14" s="7">
        <v>1559135049</v>
      </c>
      <c r="M14" s="7">
        <v>1329527137</v>
      </c>
      <c r="O14" s="7">
        <v>2887912186</v>
      </c>
      <c r="Q14" s="7">
        <v>750000</v>
      </c>
      <c r="S14" s="30">
        <v>0</v>
      </c>
    </row>
    <row r="15" spans="1:19" ht="24" customHeight="1" x14ac:dyDescent="0.25">
      <c r="A15" s="29" t="s">
        <v>93</v>
      </c>
      <c r="C15" s="7" t="s">
        <v>96</v>
      </c>
      <c r="E15" s="7" t="s">
        <v>97</v>
      </c>
      <c r="G15" s="7" t="s">
        <v>98</v>
      </c>
      <c r="I15" s="7">
        <v>21</v>
      </c>
      <c r="K15" s="7">
        <v>90000000000</v>
      </c>
      <c r="M15" s="4">
        <v>0</v>
      </c>
      <c r="O15" s="4">
        <v>0</v>
      </c>
      <c r="Q15" s="7">
        <v>90000000000</v>
      </c>
      <c r="S15" s="19">
        <v>2.3E-2</v>
      </c>
    </row>
    <row r="16" spans="1:19" ht="24" customHeight="1" x14ac:dyDescent="0.25">
      <c r="A16" s="29" t="s">
        <v>99</v>
      </c>
      <c r="C16" s="7" t="s">
        <v>100</v>
      </c>
      <c r="E16" s="7" t="s">
        <v>97</v>
      </c>
      <c r="G16" s="7" t="s">
        <v>101</v>
      </c>
      <c r="I16" s="7">
        <v>19.5</v>
      </c>
      <c r="K16" s="13">
        <v>150000000000</v>
      </c>
      <c r="M16" s="4">
        <v>0</v>
      </c>
      <c r="O16" s="4">
        <v>0</v>
      </c>
      <c r="Q16" s="13">
        <v>150000000000</v>
      </c>
      <c r="S16" s="19">
        <v>3.8300000000000001E-2</v>
      </c>
    </row>
    <row r="17" spans="11:17" ht="19.5" thickBot="1" x14ac:dyDescent="0.3">
      <c r="K17" s="14">
        <f>SUM(K8:K16)</f>
        <v>249033060062</v>
      </c>
      <c r="M17" s="20"/>
      <c r="N17" s="20"/>
      <c r="O17" s="20"/>
      <c r="Q17" s="14">
        <f>SUM(Q8:Q16)</f>
        <v>250533426583</v>
      </c>
    </row>
    <row r="18" spans="11:17" ht="19.5" thickTop="1" x14ac:dyDescent="0.25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rightToLeft="1" workbookViewId="0">
      <selection activeCell="A21" sqref="A21:A22"/>
    </sheetView>
  </sheetViews>
  <sheetFormatPr defaultRowHeight="18.75" x14ac:dyDescent="0.25"/>
  <cols>
    <col min="1" max="1" width="25" style="2" bestFit="1" customWidth="1"/>
    <col min="2" max="2" width="1" style="2" customWidth="1"/>
    <col min="3" max="3" width="14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8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10.7109375" style="10" bestFit="1" customWidth="1"/>
    <col min="12" max="12" width="1" style="2" customWidth="1"/>
    <col min="13" max="13" width="13.85546875" style="7" bestFit="1" customWidth="1"/>
    <col min="14" max="14" width="1" style="2" customWidth="1"/>
    <col min="15" max="15" width="14.7109375" style="2" bestFit="1" customWidth="1"/>
    <col min="16" max="16" width="1" style="2" customWidth="1"/>
    <col min="17" max="17" width="10.85546875" style="2" bestFit="1" customWidth="1"/>
    <col min="18" max="18" width="1" style="2" customWidth="1"/>
    <col min="19" max="19" width="1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2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ht="21" x14ac:dyDescent="0.25">
      <c r="A3" s="28" t="s">
        <v>102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1" ht="2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21" ht="21" x14ac:dyDescent="0.25">
      <c r="A6" s="34" t="s">
        <v>103</v>
      </c>
      <c r="B6" s="34" t="s">
        <v>103</v>
      </c>
      <c r="C6" s="34" t="s">
        <v>103</v>
      </c>
      <c r="D6" s="34" t="s">
        <v>103</v>
      </c>
      <c r="E6" s="34" t="s">
        <v>103</v>
      </c>
      <c r="F6" s="34" t="s">
        <v>103</v>
      </c>
      <c r="G6" s="34" t="s">
        <v>103</v>
      </c>
      <c r="I6" s="34" t="s">
        <v>104</v>
      </c>
      <c r="J6" s="34" t="s">
        <v>104</v>
      </c>
      <c r="K6" s="34" t="s">
        <v>104</v>
      </c>
      <c r="L6" s="34" t="s">
        <v>104</v>
      </c>
      <c r="M6" s="34" t="s">
        <v>104</v>
      </c>
      <c r="O6" s="34" t="s">
        <v>105</v>
      </c>
      <c r="P6" s="34" t="s">
        <v>105</v>
      </c>
      <c r="Q6" s="34" t="s">
        <v>105</v>
      </c>
      <c r="R6" s="34" t="s">
        <v>105</v>
      </c>
      <c r="S6" s="34" t="s">
        <v>105</v>
      </c>
    </row>
    <row r="7" spans="1:21" ht="21" x14ac:dyDescent="0.25">
      <c r="A7" s="34" t="s">
        <v>106</v>
      </c>
      <c r="C7" s="34" t="s">
        <v>107</v>
      </c>
      <c r="E7" s="34" t="s">
        <v>64</v>
      </c>
      <c r="G7" s="34" t="s">
        <v>65</v>
      </c>
      <c r="I7" s="34" t="s">
        <v>108</v>
      </c>
      <c r="K7" s="35" t="s">
        <v>109</v>
      </c>
      <c r="M7" s="36" t="s">
        <v>110</v>
      </c>
      <c r="O7" s="34" t="s">
        <v>108</v>
      </c>
      <c r="Q7" s="34" t="s">
        <v>109</v>
      </c>
      <c r="S7" s="34" t="s">
        <v>110</v>
      </c>
    </row>
    <row r="8" spans="1:21" x14ac:dyDescent="0.25">
      <c r="A8" s="32" t="s">
        <v>75</v>
      </c>
      <c r="C8" s="1">
        <v>30</v>
      </c>
      <c r="E8" s="2" t="s">
        <v>111</v>
      </c>
      <c r="G8" s="10">
        <v>0</v>
      </c>
      <c r="I8" s="1">
        <v>23215953</v>
      </c>
      <c r="K8" s="10">
        <v>0</v>
      </c>
      <c r="M8" s="7">
        <v>23215953</v>
      </c>
      <c r="O8" s="1">
        <v>262224427</v>
      </c>
      <c r="Q8" s="10">
        <v>0</v>
      </c>
      <c r="S8" s="1">
        <v>262224427</v>
      </c>
    </row>
    <row r="9" spans="1:21" x14ac:dyDescent="0.25">
      <c r="A9" s="32" t="s">
        <v>79</v>
      </c>
      <c r="C9" s="1">
        <v>29</v>
      </c>
      <c r="E9" s="2" t="s">
        <v>111</v>
      </c>
      <c r="G9" s="2">
        <v>10</v>
      </c>
      <c r="I9" s="1">
        <v>5587</v>
      </c>
      <c r="K9" s="10">
        <v>-1</v>
      </c>
      <c r="M9" s="7">
        <v>5588</v>
      </c>
      <c r="O9" s="1">
        <v>32567</v>
      </c>
      <c r="Q9" s="1">
        <v>23</v>
      </c>
      <c r="S9" s="1">
        <v>32544</v>
      </c>
    </row>
    <row r="10" spans="1:21" x14ac:dyDescent="0.25">
      <c r="A10" s="32" t="s">
        <v>82</v>
      </c>
      <c r="C10" s="1">
        <v>23</v>
      </c>
      <c r="E10" s="2" t="s">
        <v>111</v>
      </c>
      <c r="G10" s="2">
        <v>10</v>
      </c>
      <c r="I10" s="1">
        <v>4315</v>
      </c>
      <c r="K10" s="10">
        <v>1</v>
      </c>
      <c r="M10" s="7">
        <v>4314</v>
      </c>
      <c r="O10" s="1">
        <v>15354</v>
      </c>
      <c r="Q10" s="1">
        <v>10</v>
      </c>
      <c r="S10" s="1">
        <v>15344</v>
      </c>
    </row>
    <row r="11" spans="1:21" x14ac:dyDescent="0.25">
      <c r="A11" s="32" t="s">
        <v>85</v>
      </c>
      <c r="C11" s="1">
        <v>30</v>
      </c>
      <c r="E11" s="2" t="s">
        <v>111</v>
      </c>
      <c r="G11" s="2">
        <v>10</v>
      </c>
      <c r="I11" s="1">
        <v>13173610</v>
      </c>
      <c r="K11" s="10">
        <v>107394</v>
      </c>
      <c r="M11" s="7">
        <v>13066216</v>
      </c>
      <c r="O11" s="1">
        <v>13173610</v>
      </c>
      <c r="Q11" s="1">
        <v>107394</v>
      </c>
      <c r="S11" s="1">
        <v>13066216</v>
      </c>
    </row>
    <row r="12" spans="1:21" x14ac:dyDescent="0.25">
      <c r="A12" s="32" t="s">
        <v>87</v>
      </c>
      <c r="C12" s="1">
        <v>30</v>
      </c>
      <c r="E12" s="2" t="s">
        <v>111</v>
      </c>
      <c r="G12" s="2">
        <v>10</v>
      </c>
      <c r="I12" s="1">
        <v>10505</v>
      </c>
      <c r="K12" s="10">
        <v>0</v>
      </c>
      <c r="M12" s="7">
        <v>10505</v>
      </c>
      <c r="O12" s="1">
        <v>985140</v>
      </c>
      <c r="Q12" s="1">
        <v>3</v>
      </c>
      <c r="S12" s="1">
        <v>985137</v>
      </c>
    </row>
    <row r="13" spans="1:21" x14ac:dyDescent="0.25">
      <c r="A13" s="32" t="s">
        <v>93</v>
      </c>
      <c r="C13" s="1">
        <v>17</v>
      </c>
      <c r="E13" s="2" t="s">
        <v>111</v>
      </c>
      <c r="G13" s="10">
        <v>0</v>
      </c>
      <c r="I13" s="1">
        <v>81819</v>
      </c>
      <c r="K13" s="10">
        <v>0</v>
      </c>
      <c r="M13" s="7">
        <v>81819</v>
      </c>
      <c r="O13" s="1">
        <v>3464599</v>
      </c>
      <c r="Q13" s="10">
        <v>0</v>
      </c>
      <c r="S13" s="1">
        <v>3464599</v>
      </c>
    </row>
    <row r="14" spans="1:21" x14ac:dyDescent="0.25">
      <c r="A14" s="32" t="s">
        <v>93</v>
      </c>
      <c r="C14" s="1">
        <v>12</v>
      </c>
      <c r="E14" s="2" t="s">
        <v>111</v>
      </c>
      <c r="G14" s="2">
        <v>21</v>
      </c>
      <c r="I14" s="10">
        <v>0</v>
      </c>
      <c r="K14" s="10">
        <v>373</v>
      </c>
      <c r="M14" s="7">
        <v>-373</v>
      </c>
      <c r="O14" s="1">
        <v>20081967</v>
      </c>
      <c r="Q14" s="1">
        <v>137697</v>
      </c>
      <c r="S14" s="1">
        <v>19944270</v>
      </c>
    </row>
    <row r="15" spans="1:21" x14ac:dyDescent="0.25">
      <c r="A15" s="32" t="s">
        <v>93</v>
      </c>
      <c r="C15" s="1">
        <v>14</v>
      </c>
      <c r="E15" s="2" t="s">
        <v>111</v>
      </c>
      <c r="G15" s="2">
        <v>21</v>
      </c>
      <c r="I15" s="1">
        <v>2111500117</v>
      </c>
      <c r="J15" s="1"/>
      <c r="K15" s="10">
        <v>6252205</v>
      </c>
      <c r="L15" s="1"/>
      <c r="M15" s="7">
        <v>2105247912</v>
      </c>
      <c r="N15" s="1"/>
      <c r="O15" s="1">
        <v>23306582061</v>
      </c>
      <c r="P15" s="1"/>
      <c r="Q15" s="1">
        <v>7447521</v>
      </c>
      <c r="R15" s="1"/>
      <c r="S15" s="1">
        <v>23299134540</v>
      </c>
      <c r="T15" s="1"/>
      <c r="U15" s="1"/>
    </row>
    <row r="16" spans="1:21" x14ac:dyDescent="0.25">
      <c r="A16" s="32" t="s">
        <v>99</v>
      </c>
      <c r="C16" s="1">
        <v>9</v>
      </c>
      <c r="E16" s="2" t="s">
        <v>111</v>
      </c>
      <c r="G16" s="2">
        <v>19.5</v>
      </c>
      <c r="I16" s="5">
        <v>2484246566</v>
      </c>
      <c r="J16" s="1"/>
      <c r="K16" s="11">
        <v>405310</v>
      </c>
      <c r="L16" s="1"/>
      <c r="M16" s="13">
        <v>2483841256</v>
      </c>
      <c r="N16" s="1"/>
      <c r="O16" s="5">
        <v>4162525238</v>
      </c>
      <c r="P16" s="1"/>
      <c r="Q16" s="5">
        <v>8414390</v>
      </c>
      <c r="R16" s="1"/>
      <c r="S16" s="5">
        <v>4154110848</v>
      </c>
      <c r="T16" s="1"/>
      <c r="U16" s="1"/>
    </row>
    <row r="17" spans="9:21" ht="19.5" thickBot="1" x14ac:dyDescent="0.3">
      <c r="I17" s="8">
        <f>SUM(I8:I16)</f>
        <v>4632238472</v>
      </c>
      <c r="J17" s="1"/>
      <c r="K17" s="12">
        <f>SUM(K8:K16)</f>
        <v>6765282</v>
      </c>
      <c r="L17" s="1"/>
      <c r="M17" s="14">
        <f>SUM(M8:M16)</f>
        <v>4625473190</v>
      </c>
      <c r="N17" s="1"/>
      <c r="O17" s="8">
        <f>SUM(O8:O16)</f>
        <v>27769084963</v>
      </c>
      <c r="P17" s="1"/>
      <c r="Q17" s="8">
        <f>SUM(Q8:Q16)</f>
        <v>16107038</v>
      </c>
      <c r="R17" s="1"/>
      <c r="S17" s="8">
        <f>SUM(S8:S16)</f>
        <v>27752977925</v>
      </c>
      <c r="T17" s="1"/>
      <c r="U17" s="1"/>
    </row>
    <row r="18" spans="9:21" ht="19.5" thickTop="1" x14ac:dyDescent="0.45">
      <c r="I18" s="1"/>
      <c r="J18" s="1"/>
      <c r="L18" s="1"/>
      <c r="N18" s="1"/>
      <c r="O18" s="33"/>
      <c r="P18" s="1"/>
      <c r="Q18" s="33"/>
      <c r="R18" s="1"/>
      <c r="S18" s="1"/>
      <c r="T18" s="1"/>
      <c r="U18" s="1"/>
    </row>
    <row r="19" spans="9:21" x14ac:dyDescent="0.25">
      <c r="J19" s="7"/>
    </row>
  </sheetData>
  <mergeCells count="15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M7"/>
    <mergeCell ref="I6:M6"/>
    <mergeCell ref="O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rightToLeft="1" zoomScale="85" zoomScaleNormal="85" workbookViewId="0">
      <selection activeCell="A52" sqref="A52"/>
    </sheetView>
  </sheetViews>
  <sheetFormatPr defaultRowHeight="18.75" x14ac:dyDescent="0.25"/>
  <cols>
    <col min="1" max="1" width="25.5703125" style="7" bestFit="1" customWidth="1"/>
    <col min="2" max="2" width="1" style="7" customWidth="1"/>
    <col min="3" max="3" width="11" style="7" bestFit="1" customWidth="1"/>
    <col min="4" max="4" width="1" style="7" customWidth="1"/>
    <col min="5" max="5" width="28.42578125" style="7" bestFit="1" customWidth="1"/>
    <col min="6" max="6" width="1" style="7" customWidth="1"/>
    <col min="7" max="7" width="19.5703125" style="7" bestFit="1" customWidth="1"/>
    <col min="8" max="8" width="1" style="7" customWidth="1"/>
    <col min="9" max="9" width="19.5703125" style="7" bestFit="1" customWidth="1"/>
    <col min="10" max="10" width="1" style="7" customWidth="1"/>
    <col min="11" max="11" width="14.28515625" style="7" bestFit="1" customWidth="1"/>
    <col min="12" max="12" width="1" style="7" customWidth="1"/>
    <col min="13" max="13" width="20.85546875" style="7" bestFit="1" customWidth="1"/>
    <col min="14" max="14" width="1" style="7" customWidth="1"/>
    <col min="15" max="15" width="19.5703125" style="7" bestFit="1" customWidth="1"/>
    <col min="16" max="16" width="1" style="7" customWidth="1"/>
    <col min="17" max="17" width="12.7109375" style="7" bestFit="1" customWidth="1"/>
    <col min="18" max="18" width="1" style="7" customWidth="1"/>
    <col min="19" max="19" width="20.8554687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2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" x14ac:dyDescent="0.25">
      <c r="A3" s="31" t="s">
        <v>102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1" x14ac:dyDescent="0.25">
      <c r="A6" s="37" t="s">
        <v>3</v>
      </c>
      <c r="C6" s="36" t="s">
        <v>112</v>
      </c>
      <c r="D6" s="36" t="s">
        <v>112</v>
      </c>
      <c r="E6" s="36" t="s">
        <v>112</v>
      </c>
      <c r="F6" s="36" t="s">
        <v>112</v>
      </c>
      <c r="G6" s="36" t="s">
        <v>112</v>
      </c>
      <c r="I6" s="36" t="s">
        <v>104</v>
      </c>
      <c r="J6" s="36" t="s">
        <v>104</v>
      </c>
      <c r="K6" s="36" t="s">
        <v>104</v>
      </c>
      <c r="L6" s="36" t="s">
        <v>104</v>
      </c>
      <c r="M6" s="36" t="s">
        <v>104</v>
      </c>
      <c r="O6" s="36" t="s">
        <v>105</v>
      </c>
      <c r="P6" s="36" t="s">
        <v>105</v>
      </c>
      <c r="Q6" s="36" t="s">
        <v>105</v>
      </c>
      <c r="R6" s="36" t="s">
        <v>105</v>
      </c>
      <c r="S6" s="36" t="s">
        <v>105</v>
      </c>
    </row>
    <row r="7" spans="1:19" ht="21" x14ac:dyDescent="0.25">
      <c r="A7" s="36" t="s">
        <v>3</v>
      </c>
      <c r="C7" s="36" t="s">
        <v>113</v>
      </c>
      <c r="E7" s="36" t="s">
        <v>114</v>
      </c>
      <c r="G7" s="36" t="s">
        <v>115</v>
      </c>
      <c r="I7" s="36" t="s">
        <v>116</v>
      </c>
      <c r="K7" s="36" t="s">
        <v>109</v>
      </c>
      <c r="M7" s="36" t="s">
        <v>117</v>
      </c>
      <c r="O7" s="36" t="s">
        <v>116</v>
      </c>
      <c r="Q7" s="36" t="s">
        <v>109</v>
      </c>
      <c r="S7" s="36" t="s">
        <v>117</v>
      </c>
    </row>
    <row r="8" spans="1:19" ht="25.5" customHeight="1" x14ac:dyDescent="0.25">
      <c r="A8" s="29" t="s">
        <v>41</v>
      </c>
      <c r="C8" s="7" t="s">
        <v>118</v>
      </c>
      <c r="E8" s="7">
        <v>7904669</v>
      </c>
      <c r="G8" s="7">
        <v>380</v>
      </c>
      <c r="I8" s="10">
        <v>0</v>
      </c>
      <c r="K8" s="10">
        <v>0</v>
      </c>
      <c r="M8" s="10">
        <v>0</v>
      </c>
      <c r="O8" s="7">
        <v>3003774220</v>
      </c>
      <c r="Q8" s="10">
        <v>0</v>
      </c>
      <c r="S8" s="7">
        <v>3003774220</v>
      </c>
    </row>
    <row r="9" spans="1:19" ht="25.5" customHeight="1" x14ac:dyDescent="0.25">
      <c r="A9" s="29" t="s">
        <v>55</v>
      </c>
      <c r="C9" s="7" t="s">
        <v>119</v>
      </c>
      <c r="E9" s="7">
        <v>3550000</v>
      </c>
      <c r="G9" s="7">
        <v>250</v>
      </c>
      <c r="I9" s="10">
        <v>0</v>
      </c>
      <c r="K9" s="10">
        <v>0</v>
      </c>
      <c r="M9" s="10">
        <v>0</v>
      </c>
      <c r="O9" s="7">
        <v>887500000</v>
      </c>
      <c r="Q9" s="10">
        <v>0</v>
      </c>
      <c r="S9" s="7">
        <v>887500000</v>
      </c>
    </row>
    <row r="10" spans="1:19" ht="25.5" customHeight="1" x14ac:dyDescent="0.25">
      <c r="A10" s="29" t="s">
        <v>120</v>
      </c>
      <c r="C10" s="7" t="s">
        <v>121</v>
      </c>
      <c r="E10" s="7">
        <v>3223</v>
      </c>
      <c r="G10" s="7">
        <v>670</v>
      </c>
      <c r="I10" s="10">
        <v>0</v>
      </c>
      <c r="K10" s="10">
        <v>0</v>
      </c>
      <c r="M10" s="10">
        <v>0</v>
      </c>
      <c r="O10" s="7">
        <v>2159410</v>
      </c>
      <c r="Q10" s="10">
        <v>0</v>
      </c>
      <c r="S10" s="7">
        <v>2159410</v>
      </c>
    </row>
    <row r="11" spans="1:19" ht="25.5" customHeight="1" x14ac:dyDescent="0.25">
      <c r="A11" s="29" t="s">
        <v>50</v>
      </c>
      <c r="C11" s="7" t="s">
        <v>122</v>
      </c>
      <c r="E11" s="7">
        <v>1681266</v>
      </c>
      <c r="G11" s="7">
        <v>140</v>
      </c>
      <c r="I11" s="10">
        <v>0</v>
      </c>
      <c r="K11" s="10">
        <v>0</v>
      </c>
      <c r="M11" s="10">
        <v>0</v>
      </c>
      <c r="O11" s="7">
        <v>235377240</v>
      </c>
      <c r="Q11" s="10">
        <v>0</v>
      </c>
      <c r="S11" s="7">
        <v>235377240</v>
      </c>
    </row>
    <row r="12" spans="1:19" ht="25.5" customHeight="1" x14ac:dyDescent="0.25">
      <c r="A12" s="29" t="s">
        <v>40</v>
      </c>
      <c r="C12" s="7" t="s">
        <v>123</v>
      </c>
      <c r="E12" s="7">
        <v>7511402</v>
      </c>
      <c r="G12" s="7">
        <v>320</v>
      </c>
      <c r="I12" s="7">
        <v>2403648640</v>
      </c>
      <c r="K12" s="7">
        <f>336907171+1239724342</f>
        <v>1576631513</v>
      </c>
      <c r="M12" s="7">
        <v>2066741469</v>
      </c>
      <c r="O12" s="7">
        <v>2403648640</v>
      </c>
      <c r="Q12" s="7">
        <v>336907171</v>
      </c>
      <c r="S12" s="7">
        <v>2066741469</v>
      </c>
    </row>
    <row r="13" spans="1:19" ht="25.5" customHeight="1" x14ac:dyDescent="0.25">
      <c r="A13" s="29" t="s">
        <v>43</v>
      </c>
      <c r="C13" s="7" t="s">
        <v>124</v>
      </c>
      <c r="E13" s="7">
        <v>16168776</v>
      </c>
      <c r="G13" s="7">
        <v>800</v>
      </c>
      <c r="I13" s="10">
        <v>0</v>
      </c>
      <c r="K13" s="10">
        <v>0</v>
      </c>
      <c r="M13" s="10">
        <v>0</v>
      </c>
      <c r="O13" s="7">
        <v>12935020800</v>
      </c>
      <c r="Q13" s="7">
        <v>8853539</v>
      </c>
      <c r="S13" s="7">
        <v>12926167261</v>
      </c>
    </row>
    <row r="14" spans="1:19" ht="25.5" customHeight="1" x14ac:dyDescent="0.25">
      <c r="A14" s="29" t="s">
        <v>59</v>
      </c>
      <c r="C14" s="7" t="s">
        <v>125</v>
      </c>
      <c r="E14" s="7">
        <v>599387</v>
      </c>
      <c r="G14" s="7">
        <v>36</v>
      </c>
      <c r="I14" s="10">
        <v>0</v>
      </c>
      <c r="K14" s="10">
        <v>0</v>
      </c>
      <c r="M14" s="10">
        <v>0</v>
      </c>
      <c r="O14" s="7">
        <v>21577932</v>
      </c>
      <c r="Q14" s="10">
        <v>0</v>
      </c>
      <c r="S14" s="7">
        <v>21577932</v>
      </c>
    </row>
    <row r="15" spans="1:19" ht="25.5" customHeight="1" x14ac:dyDescent="0.25">
      <c r="A15" s="29" t="s">
        <v>39</v>
      </c>
      <c r="C15" s="7" t="s">
        <v>126</v>
      </c>
      <c r="E15" s="7">
        <v>16315145</v>
      </c>
      <c r="G15" s="7">
        <v>850</v>
      </c>
      <c r="I15" s="10">
        <v>0</v>
      </c>
      <c r="K15" s="10">
        <v>0</v>
      </c>
      <c r="M15" s="10">
        <v>0</v>
      </c>
      <c r="O15" s="7">
        <v>13867873250</v>
      </c>
      <c r="Q15" s="10">
        <v>0</v>
      </c>
      <c r="S15" s="7">
        <v>13867873250</v>
      </c>
    </row>
    <row r="16" spans="1:19" ht="25.5" customHeight="1" x14ac:dyDescent="0.25">
      <c r="A16" s="29" t="s">
        <v>127</v>
      </c>
      <c r="C16" s="7" t="s">
        <v>128</v>
      </c>
      <c r="E16" s="7">
        <v>68060</v>
      </c>
      <c r="G16" s="7">
        <v>600</v>
      </c>
      <c r="I16" s="10">
        <v>0</v>
      </c>
      <c r="K16" s="10">
        <v>0</v>
      </c>
      <c r="M16" s="10">
        <v>0</v>
      </c>
      <c r="O16" s="7">
        <v>40836000</v>
      </c>
      <c r="Q16" s="10">
        <v>0</v>
      </c>
      <c r="S16" s="7">
        <v>40836000</v>
      </c>
    </row>
    <row r="17" spans="1:19" ht="25.5" customHeight="1" x14ac:dyDescent="0.25">
      <c r="A17" s="29" t="s">
        <v>44</v>
      </c>
      <c r="C17" s="7" t="s">
        <v>129</v>
      </c>
      <c r="E17" s="7">
        <v>2500000</v>
      </c>
      <c r="G17" s="7">
        <v>1255</v>
      </c>
      <c r="I17" s="10">
        <v>0</v>
      </c>
      <c r="K17" s="10">
        <v>0</v>
      </c>
      <c r="M17" s="10">
        <v>0</v>
      </c>
      <c r="O17" s="7">
        <v>3137500000</v>
      </c>
      <c r="Q17" s="10">
        <v>0</v>
      </c>
      <c r="S17" s="7">
        <v>3137500000</v>
      </c>
    </row>
    <row r="18" spans="1:19" ht="25.5" customHeight="1" x14ac:dyDescent="0.25">
      <c r="A18" s="29" t="s">
        <v>21</v>
      </c>
      <c r="C18" s="7" t="s">
        <v>130</v>
      </c>
      <c r="E18" s="7">
        <v>1050000</v>
      </c>
      <c r="G18" s="7">
        <v>700</v>
      </c>
      <c r="I18" s="10">
        <v>0</v>
      </c>
      <c r="K18" s="10">
        <v>0</v>
      </c>
      <c r="M18" s="10">
        <v>0</v>
      </c>
      <c r="O18" s="7">
        <v>735000000</v>
      </c>
      <c r="Q18" s="10">
        <v>0</v>
      </c>
      <c r="S18" s="7">
        <v>735000000</v>
      </c>
    </row>
    <row r="19" spans="1:19" ht="25.5" customHeight="1" x14ac:dyDescent="0.25">
      <c r="A19" s="29" t="s">
        <v>131</v>
      </c>
      <c r="C19" s="7" t="s">
        <v>132</v>
      </c>
      <c r="E19" s="7">
        <v>1000000</v>
      </c>
      <c r="G19" s="7">
        <v>700</v>
      </c>
      <c r="I19" s="10">
        <v>0</v>
      </c>
      <c r="K19" s="10">
        <v>0</v>
      </c>
      <c r="M19" s="10">
        <v>0</v>
      </c>
      <c r="O19" s="7">
        <v>700000000</v>
      </c>
      <c r="Q19" s="10">
        <v>0</v>
      </c>
      <c r="S19" s="7">
        <v>700000000</v>
      </c>
    </row>
    <row r="20" spans="1:19" ht="25.5" customHeight="1" x14ac:dyDescent="0.25">
      <c r="A20" s="29" t="s">
        <v>56</v>
      </c>
      <c r="C20" s="7" t="s">
        <v>133</v>
      </c>
      <c r="E20" s="7">
        <v>3600000</v>
      </c>
      <c r="G20" s="7">
        <v>900</v>
      </c>
      <c r="I20" s="10">
        <v>0</v>
      </c>
      <c r="K20" s="10">
        <v>0</v>
      </c>
      <c r="M20" s="10">
        <v>0</v>
      </c>
      <c r="O20" s="7">
        <v>3240000000</v>
      </c>
      <c r="Q20" s="10">
        <v>0</v>
      </c>
      <c r="S20" s="7">
        <v>3240000000</v>
      </c>
    </row>
    <row r="21" spans="1:19" ht="25.5" customHeight="1" x14ac:dyDescent="0.25">
      <c r="A21" s="29" t="s">
        <v>49</v>
      </c>
      <c r="C21" s="7" t="s">
        <v>134</v>
      </c>
      <c r="E21" s="7">
        <v>15000000</v>
      </c>
      <c r="G21" s="7">
        <v>225</v>
      </c>
      <c r="I21" s="10">
        <v>0</v>
      </c>
      <c r="K21" s="10">
        <v>0</v>
      </c>
      <c r="M21" s="10">
        <v>0</v>
      </c>
      <c r="O21" s="7">
        <v>3375000000</v>
      </c>
      <c r="Q21" s="10">
        <v>0</v>
      </c>
      <c r="S21" s="7">
        <v>3375000000</v>
      </c>
    </row>
    <row r="22" spans="1:19" ht="25.5" customHeight="1" x14ac:dyDescent="0.25">
      <c r="A22" s="29" t="s">
        <v>135</v>
      </c>
      <c r="C22" s="7" t="s">
        <v>133</v>
      </c>
      <c r="E22" s="7">
        <v>50000</v>
      </c>
      <c r="G22" s="7">
        <v>1500</v>
      </c>
      <c r="I22" s="10">
        <v>0</v>
      </c>
      <c r="K22" s="10">
        <v>0</v>
      </c>
      <c r="M22" s="10">
        <v>0</v>
      </c>
      <c r="O22" s="7">
        <v>75000000</v>
      </c>
      <c r="Q22" s="10">
        <v>0</v>
      </c>
      <c r="S22" s="7">
        <v>75000000</v>
      </c>
    </row>
    <row r="23" spans="1:19" ht="25.5" customHeight="1" x14ac:dyDescent="0.25">
      <c r="A23" s="29" t="s">
        <v>48</v>
      </c>
      <c r="C23" s="7" t="s">
        <v>134</v>
      </c>
      <c r="E23" s="7">
        <v>600000</v>
      </c>
      <c r="G23" s="7">
        <v>530</v>
      </c>
      <c r="I23" s="10">
        <v>0</v>
      </c>
      <c r="K23" s="10">
        <v>0</v>
      </c>
      <c r="M23" s="10">
        <v>0</v>
      </c>
      <c r="O23" s="7">
        <v>318000000</v>
      </c>
      <c r="Q23" s="10">
        <v>0</v>
      </c>
      <c r="S23" s="7">
        <v>318000000</v>
      </c>
    </row>
    <row r="24" spans="1:19" ht="25.5" customHeight="1" x14ac:dyDescent="0.25">
      <c r="A24" s="29" t="s">
        <v>15</v>
      </c>
      <c r="C24" s="7" t="s">
        <v>136</v>
      </c>
      <c r="E24" s="7">
        <v>500000</v>
      </c>
      <c r="G24" s="7">
        <v>1210</v>
      </c>
      <c r="I24" s="10">
        <v>0</v>
      </c>
      <c r="K24" s="10">
        <v>0</v>
      </c>
      <c r="M24" s="10">
        <v>0</v>
      </c>
      <c r="O24" s="7">
        <v>605000000</v>
      </c>
      <c r="Q24" s="10">
        <v>0</v>
      </c>
      <c r="S24" s="7">
        <v>605000000</v>
      </c>
    </row>
    <row r="25" spans="1:19" ht="25.5" customHeight="1" x14ac:dyDescent="0.25">
      <c r="A25" s="29" t="s">
        <v>18</v>
      </c>
      <c r="C25" s="7" t="s">
        <v>137</v>
      </c>
      <c r="E25" s="7">
        <v>15375000</v>
      </c>
      <c r="G25" s="7">
        <v>26</v>
      </c>
      <c r="I25" s="10">
        <v>0</v>
      </c>
      <c r="K25" s="10">
        <v>0</v>
      </c>
      <c r="M25" s="10">
        <v>0</v>
      </c>
      <c r="O25" s="7">
        <v>399750000</v>
      </c>
      <c r="Q25" s="10">
        <v>0</v>
      </c>
      <c r="S25" s="7">
        <v>399750000</v>
      </c>
    </row>
    <row r="26" spans="1:19" ht="25.5" customHeight="1" x14ac:dyDescent="0.25">
      <c r="A26" s="29" t="s">
        <v>138</v>
      </c>
      <c r="C26" s="7" t="s">
        <v>139</v>
      </c>
      <c r="E26" s="7">
        <v>2350000</v>
      </c>
      <c r="G26" s="7">
        <v>200</v>
      </c>
      <c r="I26" s="10">
        <v>0</v>
      </c>
      <c r="K26" s="10">
        <v>0</v>
      </c>
      <c r="M26" s="10">
        <v>0</v>
      </c>
      <c r="O26" s="7">
        <v>470000000</v>
      </c>
      <c r="Q26" s="10">
        <v>0</v>
      </c>
      <c r="S26" s="7">
        <v>470000000</v>
      </c>
    </row>
    <row r="27" spans="1:19" ht="25.5" customHeight="1" x14ac:dyDescent="0.25">
      <c r="A27" s="29" t="s">
        <v>140</v>
      </c>
      <c r="C27" s="7" t="s">
        <v>141</v>
      </c>
      <c r="E27" s="7">
        <v>3000000</v>
      </c>
      <c r="G27" s="7">
        <v>100</v>
      </c>
      <c r="I27" s="10">
        <v>0</v>
      </c>
      <c r="K27" s="10">
        <v>0</v>
      </c>
      <c r="M27" s="10">
        <v>0</v>
      </c>
      <c r="O27" s="7">
        <v>300000000</v>
      </c>
      <c r="Q27" s="10">
        <v>0</v>
      </c>
      <c r="S27" s="7">
        <v>300000000</v>
      </c>
    </row>
    <row r="28" spans="1:19" ht="25.5" customHeight="1" x14ac:dyDescent="0.25">
      <c r="A28" s="29" t="s">
        <v>142</v>
      </c>
      <c r="C28" s="7" t="s">
        <v>136</v>
      </c>
      <c r="E28" s="7">
        <v>4000000</v>
      </c>
      <c r="G28" s="7">
        <v>250</v>
      </c>
      <c r="I28" s="10">
        <v>0</v>
      </c>
      <c r="K28" s="10">
        <v>0</v>
      </c>
      <c r="M28" s="10">
        <v>0</v>
      </c>
      <c r="O28" s="7">
        <v>1000000000</v>
      </c>
      <c r="Q28" s="10">
        <v>0</v>
      </c>
      <c r="S28" s="7">
        <v>1000000000</v>
      </c>
    </row>
    <row r="29" spans="1:19" ht="25.5" customHeight="1" x14ac:dyDescent="0.25">
      <c r="A29" s="29" t="s">
        <v>20</v>
      </c>
      <c r="C29" s="7" t="s">
        <v>137</v>
      </c>
      <c r="E29" s="7">
        <v>6883</v>
      </c>
      <c r="G29" s="7">
        <v>420</v>
      </c>
      <c r="I29" s="10">
        <v>0</v>
      </c>
      <c r="K29" s="10">
        <v>0</v>
      </c>
      <c r="M29" s="10">
        <v>0</v>
      </c>
      <c r="O29" s="7">
        <v>2890860</v>
      </c>
      <c r="Q29" s="10">
        <v>0</v>
      </c>
      <c r="S29" s="7">
        <v>2890860</v>
      </c>
    </row>
    <row r="30" spans="1:19" ht="25.5" customHeight="1" x14ac:dyDescent="0.25">
      <c r="A30" s="29" t="s">
        <v>52</v>
      </c>
      <c r="C30" s="7" t="s">
        <v>143</v>
      </c>
      <c r="E30" s="7">
        <v>2765000</v>
      </c>
      <c r="G30" s="7">
        <v>1250</v>
      </c>
      <c r="I30" s="10">
        <v>0</v>
      </c>
      <c r="K30" s="10">
        <v>0</v>
      </c>
      <c r="M30" s="10">
        <v>0</v>
      </c>
      <c r="O30" s="7">
        <v>3456250000</v>
      </c>
      <c r="Q30" s="7">
        <v>325899504</v>
      </c>
      <c r="S30" s="7">
        <v>3130350496</v>
      </c>
    </row>
    <row r="31" spans="1:19" ht="25.5" customHeight="1" x14ac:dyDescent="0.25">
      <c r="A31" s="29" t="s">
        <v>23</v>
      </c>
      <c r="C31" s="7" t="s">
        <v>144</v>
      </c>
      <c r="E31" s="7">
        <v>1750000</v>
      </c>
      <c r="G31" s="7">
        <v>6800</v>
      </c>
      <c r="I31" s="10">
        <v>0</v>
      </c>
      <c r="K31" s="10">
        <v>0</v>
      </c>
      <c r="M31" s="10">
        <v>0</v>
      </c>
      <c r="O31" s="7">
        <v>11900000000</v>
      </c>
      <c r="Q31" s="10">
        <v>0</v>
      </c>
      <c r="S31" s="7">
        <v>11900000000</v>
      </c>
    </row>
    <row r="32" spans="1:19" ht="25.5" customHeight="1" x14ac:dyDescent="0.25">
      <c r="A32" s="29" t="s">
        <v>17</v>
      </c>
      <c r="C32" s="7" t="s">
        <v>145</v>
      </c>
      <c r="E32" s="7">
        <v>200000</v>
      </c>
      <c r="G32" s="7">
        <v>21</v>
      </c>
      <c r="I32" s="10">
        <v>0</v>
      </c>
      <c r="K32" s="10">
        <v>0</v>
      </c>
      <c r="M32" s="10">
        <v>0</v>
      </c>
      <c r="O32" s="7">
        <v>4200000</v>
      </c>
      <c r="Q32" s="10">
        <v>0</v>
      </c>
      <c r="S32" s="7">
        <v>4200000</v>
      </c>
    </row>
    <row r="33" spans="1:19" ht="25.5" customHeight="1" x14ac:dyDescent="0.25">
      <c r="A33" s="29" t="s">
        <v>146</v>
      </c>
      <c r="C33" s="7" t="s">
        <v>147</v>
      </c>
      <c r="E33" s="7">
        <v>500000</v>
      </c>
      <c r="G33" s="7">
        <v>260</v>
      </c>
      <c r="I33" s="10">
        <v>0</v>
      </c>
      <c r="K33" s="10">
        <v>0</v>
      </c>
      <c r="M33" s="10">
        <v>0</v>
      </c>
      <c r="O33" s="7">
        <v>130000000</v>
      </c>
      <c r="Q33" s="10">
        <v>0</v>
      </c>
      <c r="S33" s="7">
        <v>130000000</v>
      </c>
    </row>
    <row r="34" spans="1:19" ht="25.5" customHeight="1" x14ac:dyDescent="0.25">
      <c r="A34" s="29" t="s">
        <v>46</v>
      </c>
      <c r="C34" s="7" t="s">
        <v>148</v>
      </c>
      <c r="E34" s="7">
        <v>11073224</v>
      </c>
      <c r="G34" s="7">
        <v>348</v>
      </c>
      <c r="I34" s="10">
        <v>0</v>
      </c>
      <c r="K34" s="10">
        <v>0</v>
      </c>
      <c r="M34" s="10">
        <v>0</v>
      </c>
      <c r="O34" s="7">
        <v>3853481952</v>
      </c>
      <c r="Q34" s="10">
        <v>0</v>
      </c>
      <c r="S34" s="7">
        <v>3853481952</v>
      </c>
    </row>
    <row r="35" spans="1:19" ht="25.5" customHeight="1" x14ac:dyDescent="0.25">
      <c r="A35" s="29" t="s">
        <v>33</v>
      </c>
      <c r="C35" s="7" t="s">
        <v>149</v>
      </c>
      <c r="E35" s="7">
        <v>10700000</v>
      </c>
      <c r="G35" s="7">
        <v>630</v>
      </c>
      <c r="I35" s="10">
        <v>0</v>
      </c>
      <c r="K35" s="10">
        <v>0</v>
      </c>
      <c r="M35" s="10">
        <v>0</v>
      </c>
      <c r="O35" s="7">
        <v>6741000000</v>
      </c>
      <c r="Q35" s="10">
        <v>0</v>
      </c>
      <c r="S35" s="7">
        <v>6741000000</v>
      </c>
    </row>
    <row r="36" spans="1:19" ht="25.5" customHeight="1" x14ac:dyDescent="0.25">
      <c r="A36" s="29" t="s">
        <v>45</v>
      </c>
      <c r="C36" s="7" t="s">
        <v>150</v>
      </c>
      <c r="E36" s="7">
        <v>780761</v>
      </c>
      <c r="G36" s="7">
        <v>1565</v>
      </c>
      <c r="I36" s="10">
        <v>0</v>
      </c>
      <c r="K36" s="10">
        <v>0</v>
      </c>
      <c r="M36" s="10">
        <v>0</v>
      </c>
      <c r="O36" s="7">
        <v>1221890965</v>
      </c>
      <c r="Q36" s="10">
        <v>0</v>
      </c>
      <c r="S36" s="7">
        <v>1221890965</v>
      </c>
    </row>
    <row r="37" spans="1:19" ht="25.5" customHeight="1" x14ac:dyDescent="0.25">
      <c r="A37" s="29" t="s">
        <v>151</v>
      </c>
      <c r="C37" s="7" t="s">
        <v>137</v>
      </c>
      <c r="E37" s="7">
        <v>17000000</v>
      </c>
      <c r="G37" s="7">
        <v>50</v>
      </c>
      <c r="I37" s="10">
        <v>0</v>
      </c>
      <c r="K37" s="10">
        <v>0</v>
      </c>
      <c r="M37" s="10">
        <v>0</v>
      </c>
      <c r="O37" s="7">
        <v>850000000</v>
      </c>
      <c r="Q37" s="10">
        <v>0</v>
      </c>
      <c r="S37" s="7">
        <v>850000000</v>
      </c>
    </row>
    <row r="38" spans="1:19" ht="25.5" customHeight="1" x14ac:dyDescent="0.25">
      <c r="A38" s="29" t="s">
        <v>58</v>
      </c>
      <c r="C38" s="7" t="s">
        <v>152</v>
      </c>
      <c r="E38" s="7">
        <v>1000000</v>
      </c>
      <c r="G38" s="7">
        <v>750</v>
      </c>
      <c r="I38" s="10">
        <v>0</v>
      </c>
      <c r="K38" s="10">
        <v>0</v>
      </c>
      <c r="M38" s="10">
        <v>0</v>
      </c>
      <c r="O38" s="7">
        <v>750000000</v>
      </c>
      <c r="Q38" s="10">
        <v>0</v>
      </c>
      <c r="S38" s="7">
        <v>750000000</v>
      </c>
    </row>
    <row r="39" spans="1:19" ht="25.5" customHeight="1" x14ac:dyDescent="0.25">
      <c r="A39" s="29" t="s">
        <v>153</v>
      </c>
      <c r="C39" s="7" t="s">
        <v>129</v>
      </c>
      <c r="E39" s="7">
        <v>100000</v>
      </c>
      <c r="G39" s="7">
        <v>112</v>
      </c>
      <c r="I39" s="10">
        <v>0</v>
      </c>
      <c r="K39" s="10">
        <v>0</v>
      </c>
      <c r="M39" s="10">
        <v>0</v>
      </c>
      <c r="O39" s="7">
        <v>11200000</v>
      </c>
      <c r="Q39" s="10">
        <v>0</v>
      </c>
      <c r="S39" s="7">
        <v>11200000</v>
      </c>
    </row>
    <row r="40" spans="1:19" ht="25.5" customHeight="1" x14ac:dyDescent="0.25">
      <c r="A40" s="29" t="s">
        <v>154</v>
      </c>
      <c r="C40" s="7" t="s">
        <v>155</v>
      </c>
      <c r="E40" s="7">
        <v>284734</v>
      </c>
      <c r="G40" s="7">
        <v>1000</v>
      </c>
      <c r="I40" s="10">
        <v>0</v>
      </c>
      <c r="K40" s="10">
        <v>0</v>
      </c>
      <c r="M40" s="10">
        <v>0</v>
      </c>
      <c r="O40" s="7">
        <v>284734000</v>
      </c>
      <c r="Q40" s="10">
        <v>0</v>
      </c>
      <c r="S40" s="7">
        <v>284734000</v>
      </c>
    </row>
    <row r="41" spans="1:19" ht="25.5" customHeight="1" x14ac:dyDescent="0.25">
      <c r="A41" s="29" t="s">
        <v>53</v>
      </c>
      <c r="C41" s="7" t="s">
        <v>148</v>
      </c>
      <c r="E41" s="7">
        <v>1142895</v>
      </c>
      <c r="G41" s="7">
        <v>1600</v>
      </c>
      <c r="I41" s="10">
        <v>0</v>
      </c>
      <c r="K41" s="10">
        <v>0</v>
      </c>
      <c r="M41" s="10">
        <v>0</v>
      </c>
      <c r="O41" s="7">
        <v>1828632000</v>
      </c>
      <c r="Q41" s="7">
        <v>19822569</v>
      </c>
      <c r="S41" s="7">
        <v>1808809431</v>
      </c>
    </row>
    <row r="42" spans="1:19" ht="25.5" customHeight="1" x14ac:dyDescent="0.25">
      <c r="A42" s="29" t="s">
        <v>156</v>
      </c>
      <c r="C42" s="7" t="s">
        <v>130</v>
      </c>
      <c r="E42" s="7">
        <v>2000000</v>
      </c>
      <c r="G42" s="7">
        <v>320</v>
      </c>
      <c r="I42" s="10">
        <v>0</v>
      </c>
      <c r="K42" s="10">
        <v>0</v>
      </c>
      <c r="M42" s="10">
        <v>0</v>
      </c>
      <c r="O42" s="7">
        <v>640000000</v>
      </c>
      <c r="Q42" s="10">
        <v>0</v>
      </c>
      <c r="S42" s="7">
        <v>640000000</v>
      </c>
    </row>
    <row r="43" spans="1:19" ht="25.5" customHeight="1" x14ac:dyDescent="0.25">
      <c r="A43" s="29" t="s">
        <v>54</v>
      </c>
      <c r="C43" s="7" t="s">
        <v>157</v>
      </c>
      <c r="E43" s="7">
        <v>500000</v>
      </c>
      <c r="G43" s="7">
        <v>1850</v>
      </c>
      <c r="I43" s="10">
        <v>0</v>
      </c>
      <c r="K43" s="10">
        <v>0</v>
      </c>
      <c r="M43" s="10">
        <v>0</v>
      </c>
      <c r="O43" s="7">
        <v>925000000</v>
      </c>
      <c r="Q43" s="10">
        <v>0</v>
      </c>
      <c r="S43" s="7">
        <v>925000000</v>
      </c>
    </row>
    <row r="44" spans="1:19" ht="25.5" customHeight="1" x14ac:dyDescent="0.25">
      <c r="A44" s="29" t="s">
        <v>47</v>
      </c>
      <c r="C44" s="7" t="s">
        <v>158</v>
      </c>
      <c r="E44" s="7">
        <v>500000</v>
      </c>
      <c r="G44" s="7">
        <v>2000</v>
      </c>
      <c r="I44" s="10">
        <v>0</v>
      </c>
      <c r="K44" s="10">
        <v>0</v>
      </c>
      <c r="M44" s="10">
        <v>0</v>
      </c>
      <c r="O44" s="7">
        <v>1000000000</v>
      </c>
      <c r="Q44" s="10">
        <v>0</v>
      </c>
      <c r="S44" s="7">
        <v>1000000000</v>
      </c>
    </row>
    <row r="45" spans="1:19" ht="25.5" customHeight="1" x14ac:dyDescent="0.25">
      <c r="A45" s="29" t="s">
        <v>159</v>
      </c>
      <c r="C45" s="7" t="s">
        <v>160</v>
      </c>
      <c r="E45" s="7">
        <v>571764</v>
      </c>
      <c r="G45" s="7">
        <v>300</v>
      </c>
      <c r="I45" s="10">
        <v>0</v>
      </c>
      <c r="K45" s="10">
        <v>0</v>
      </c>
      <c r="M45" s="10">
        <v>0</v>
      </c>
      <c r="O45" s="7">
        <v>171529200</v>
      </c>
      <c r="Q45" s="10">
        <v>0</v>
      </c>
      <c r="S45" s="7">
        <v>171529200</v>
      </c>
    </row>
    <row r="46" spans="1:19" ht="25.5" customHeight="1" x14ac:dyDescent="0.25">
      <c r="A46" s="29" t="s">
        <v>161</v>
      </c>
      <c r="C46" s="7" t="s">
        <v>162</v>
      </c>
      <c r="E46" s="7">
        <v>130000</v>
      </c>
      <c r="G46" s="7">
        <v>10000</v>
      </c>
      <c r="I46" s="10">
        <v>0</v>
      </c>
      <c r="K46" s="10">
        <v>0</v>
      </c>
      <c r="M46" s="10">
        <v>0</v>
      </c>
      <c r="O46" s="7">
        <v>1300000000</v>
      </c>
      <c r="Q46" s="10">
        <v>0</v>
      </c>
      <c r="S46" s="7">
        <v>1300000000</v>
      </c>
    </row>
    <row r="47" spans="1:19" ht="25.5" customHeight="1" x14ac:dyDescent="0.25">
      <c r="A47" s="29" t="s">
        <v>38</v>
      </c>
      <c r="C47" s="7" t="s">
        <v>163</v>
      </c>
      <c r="E47" s="7">
        <v>14082871</v>
      </c>
      <c r="G47" s="7">
        <v>690</v>
      </c>
      <c r="I47" s="10">
        <v>0</v>
      </c>
      <c r="K47" s="10">
        <v>0</v>
      </c>
      <c r="M47" s="10">
        <v>0</v>
      </c>
      <c r="O47" s="7">
        <v>9717180990</v>
      </c>
      <c r="Q47" s="10">
        <v>0</v>
      </c>
      <c r="S47" s="7">
        <v>9717180990</v>
      </c>
    </row>
    <row r="48" spans="1:19" ht="25.5" customHeight="1" x14ac:dyDescent="0.25">
      <c r="A48" s="29" t="s">
        <v>27</v>
      </c>
      <c r="C48" s="7" t="s">
        <v>164</v>
      </c>
      <c r="E48" s="7">
        <v>1409230</v>
      </c>
      <c r="G48" s="7">
        <v>8740</v>
      </c>
      <c r="I48" s="10">
        <v>0</v>
      </c>
      <c r="K48" s="10">
        <v>0</v>
      </c>
      <c r="M48" s="10">
        <v>0</v>
      </c>
      <c r="O48" s="7">
        <v>12316670200</v>
      </c>
      <c r="Q48" s="10">
        <v>0</v>
      </c>
      <c r="S48" s="7">
        <v>12316670200</v>
      </c>
    </row>
    <row r="49" spans="1:19" ht="25.5" customHeight="1" x14ac:dyDescent="0.25">
      <c r="A49" s="29" t="s">
        <v>165</v>
      </c>
      <c r="C49" s="7" t="s">
        <v>166</v>
      </c>
      <c r="E49" s="7">
        <v>9364474</v>
      </c>
      <c r="G49" s="7">
        <v>770</v>
      </c>
      <c r="I49" s="10">
        <v>0</v>
      </c>
      <c r="K49" s="10">
        <v>0</v>
      </c>
      <c r="M49" s="10">
        <v>0</v>
      </c>
      <c r="O49" s="7">
        <v>7210644980</v>
      </c>
      <c r="Q49" s="10">
        <v>0</v>
      </c>
      <c r="S49" s="7">
        <v>7210644980</v>
      </c>
    </row>
    <row r="50" spans="1:19" ht="25.5" customHeight="1" x14ac:dyDescent="0.25">
      <c r="A50" s="29" t="s">
        <v>29</v>
      </c>
      <c r="C50" s="7" t="s">
        <v>167</v>
      </c>
      <c r="E50" s="7">
        <v>158520</v>
      </c>
      <c r="G50" s="7">
        <v>15</v>
      </c>
      <c r="I50" s="10">
        <v>0</v>
      </c>
      <c r="K50" s="10">
        <v>0</v>
      </c>
      <c r="M50" s="10">
        <v>0</v>
      </c>
      <c r="O50" s="7">
        <v>2377800</v>
      </c>
      <c r="Q50" s="10">
        <v>0</v>
      </c>
      <c r="S50" s="7">
        <v>2377800</v>
      </c>
    </row>
    <row r="51" spans="1:19" ht="25.5" customHeight="1" x14ac:dyDescent="0.25">
      <c r="A51" s="29" t="s">
        <v>168</v>
      </c>
      <c r="C51" s="7" t="s">
        <v>169</v>
      </c>
      <c r="E51" s="7">
        <v>406308</v>
      </c>
      <c r="G51" s="7">
        <v>257</v>
      </c>
      <c r="I51" s="10">
        <v>0</v>
      </c>
      <c r="K51" s="10">
        <v>0</v>
      </c>
      <c r="M51" s="10">
        <v>0</v>
      </c>
      <c r="O51" s="13">
        <f>104421156+6253</f>
        <v>104427409</v>
      </c>
      <c r="Q51" s="10">
        <v>0</v>
      </c>
      <c r="S51" s="13">
        <v>104421156</v>
      </c>
    </row>
    <row r="52" spans="1:19" ht="25.5" customHeight="1" thickBot="1" x14ac:dyDescent="0.3">
      <c r="I52" s="14">
        <f>SUM(I8:I51)</f>
        <v>2403648640</v>
      </c>
      <c r="K52" s="14">
        <f>SUM(K8:K51)</f>
        <v>1576631513</v>
      </c>
      <c r="M52" s="14">
        <f>SUM(M8:M51)</f>
        <v>2066741469</v>
      </c>
      <c r="O52" s="14">
        <f>SUM(O8:O51)</f>
        <v>112175127848</v>
      </c>
      <c r="Q52" s="14">
        <f>SUM(Q8:Q51)</f>
        <v>691482783</v>
      </c>
      <c r="S52" s="14">
        <f>SUM(S8:S51)</f>
        <v>111483638812</v>
      </c>
    </row>
    <row r="53" spans="1:19" ht="19.5" thickTop="1" x14ac:dyDescent="0.25"/>
  </sheetData>
  <mergeCells count="16"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  <mergeCell ref="A4:S4"/>
    <mergeCell ref="A3:S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rightToLeft="1" zoomScaleNormal="100" workbookViewId="0">
      <selection activeCell="O59" sqref="O59"/>
    </sheetView>
  </sheetViews>
  <sheetFormatPr defaultRowHeight="18.75" x14ac:dyDescent="0.25"/>
  <cols>
    <col min="1" max="1" width="24.7109375" style="2" bestFit="1" customWidth="1"/>
    <col min="2" max="2" width="1" style="2" customWidth="1"/>
    <col min="3" max="3" width="11" style="2" bestFit="1" customWidth="1"/>
    <col min="4" max="4" width="1" style="2" customWidth="1"/>
    <col min="5" max="5" width="17.85546875" style="2" bestFit="1" customWidth="1"/>
    <col min="6" max="6" width="1" style="2" customWidth="1"/>
    <col min="7" max="7" width="17.5703125" style="2" bestFit="1" customWidth="1"/>
    <col min="8" max="8" width="1" style="2" customWidth="1"/>
    <col min="9" max="9" width="17.7109375" style="2" customWidth="1"/>
    <col min="10" max="10" width="1" style="2" customWidth="1"/>
    <col min="11" max="11" width="11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42578125" style="2" bestFit="1" customWidth="1"/>
    <col min="16" max="16" width="1" style="2" customWidth="1"/>
    <col min="17" max="17" width="18.710937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" x14ac:dyDescent="0.25">
      <c r="A3" s="28" t="s">
        <v>102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1" x14ac:dyDescent="0.25">
      <c r="A6" s="38" t="s">
        <v>3</v>
      </c>
      <c r="C6" s="34" t="s">
        <v>104</v>
      </c>
      <c r="D6" s="34" t="s">
        <v>104</v>
      </c>
      <c r="E6" s="34" t="s">
        <v>104</v>
      </c>
      <c r="F6" s="34" t="s">
        <v>104</v>
      </c>
      <c r="G6" s="34" t="s">
        <v>104</v>
      </c>
      <c r="H6" s="34" t="s">
        <v>104</v>
      </c>
      <c r="I6" s="34" t="s">
        <v>104</v>
      </c>
      <c r="K6" s="34" t="s">
        <v>105</v>
      </c>
      <c r="L6" s="34" t="s">
        <v>105</v>
      </c>
      <c r="M6" s="34" t="s">
        <v>105</v>
      </c>
      <c r="N6" s="34" t="s">
        <v>105</v>
      </c>
      <c r="O6" s="34" t="s">
        <v>105</v>
      </c>
      <c r="P6" s="34" t="s">
        <v>105</v>
      </c>
      <c r="Q6" s="34" t="s">
        <v>105</v>
      </c>
    </row>
    <row r="7" spans="1:17" ht="42" x14ac:dyDescent="0.25">
      <c r="A7" s="34" t="s">
        <v>3</v>
      </c>
      <c r="C7" s="34" t="s">
        <v>7</v>
      </c>
      <c r="E7" s="34" t="s">
        <v>170</v>
      </c>
      <c r="G7" s="34" t="s">
        <v>171</v>
      </c>
      <c r="I7" s="39" t="s">
        <v>172</v>
      </c>
      <c r="K7" s="34" t="s">
        <v>7</v>
      </c>
      <c r="M7" s="34" t="s">
        <v>170</v>
      </c>
      <c r="O7" s="34" t="s">
        <v>171</v>
      </c>
      <c r="Q7" s="39" t="s">
        <v>172</v>
      </c>
    </row>
    <row r="8" spans="1:17" x14ac:dyDescent="0.25">
      <c r="A8" s="32" t="s">
        <v>63</v>
      </c>
      <c r="C8" s="1">
        <v>1703225</v>
      </c>
      <c r="E8" s="1">
        <v>18573206199</v>
      </c>
      <c r="G8" s="1">
        <v>8146525175</v>
      </c>
      <c r="I8" s="1">
        <v>10426681024</v>
      </c>
      <c r="K8" s="1">
        <v>1703225</v>
      </c>
      <c r="M8" s="1">
        <v>18573206199</v>
      </c>
      <c r="O8" s="1">
        <v>8146525175</v>
      </c>
      <c r="Q8" s="1">
        <v>10426681024</v>
      </c>
    </row>
    <row r="9" spans="1:17" x14ac:dyDescent="0.25">
      <c r="A9" s="32" t="s">
        <v>56</v>
      </c>
      <c r="C9" s="1">
        <v>6250000</v>
      </c>
      <c r="E9" s="1">
        <v>90085781250</v>
      </c>
      <c r="G9" s="1">
        <v>110122814413</v>
      </c>
      <c r="I9" s="10">
        <v>-20037033163</v>
      </c>
      <c r="K9" s="1">
        <v>6250000</v>
      </c>
      <c r="M9" s="1">
        <v>90085781250</v>
      </c>
      <c r="O9" s="1">
        <v>70306264634</v>
      </c>
      <c r="Q9" s="1">
        <v>19779516616</v>
      </c>
    </row>
    <row r="10" spans="1:17" x14ac:dyDescent="0.25">
      <c r="A10" s="32" t="s">
        <v>38</v>
      </c>
      <c r="C10" s="1">
        <v>11462073</v>
      </c>
      <c r="E10" s="1">
        <v>114394491603</v>
      </c>
      <c r="G10" s="1">
        <v>136270729041</v>
      </c>
      <c r="I10" s="9">
        <v>-21876237437</v>
      </c>
      <c r="K10" s="1">
        <v>11462073</v>
      </c>
      <c r="M10" s="1">
        <v>114394491603</v>
      </c>
      <c r="O10" s="1">
        <v>182910924709</v>
      </c>
      <c r="Q10" s="10">
        <v>-68516433105</v>
      </c>
    </row>
    <row r="11" spans="1:17" x14ac:dyDescent="0.25">
      <c r="A11" s="32" t="s">
        <v>21</v>
      </c>
      <c r="C11" s="1">
        <v>3050000</v>
      </c>
      <c r="E11" s="1">
        <v>84982825575</v>
      </c>
      <c r="G11" s="1">
        <v>99050621175</v>
      </c>
      <c r="I11" s="7">
        <v>-14067795600</v>
      </c>
      <c r="K11" s="1">
        <v>3050000</v>
      </c>
      <c r="M11" s="1">
        <v>84982825575</v>
      </c>
      <c r="O11" s="1">
        <v>79858310323</v>
      </c>
      <c r="Q11" s="1">
        <v>5124515252</v>
      </c>
    </row>
    <row r="12" spans="1:17" x14ac:dyDescent="0.25">
      <c r="A12" s="32" t="s">
        <v>58</v>
      </c>
      <c r="C12" s="1">
        <v>1583333</v>
      </c>
      <c r="E12" s="1">
        <v>23388334826</v>
      </c>
      <c r="G12" s="1">
        <v>24820594899</v>
      </c>
      <c r="I12" s="10">
        <v>-1432260072</v>
      </c>
      <c r="K12" s="1">
        <v>1583333</v>
      </c>
      <c r="M12" s="1">
        <v>23388334826</v>
      </c>
      <c r="O12" s="1">
        <v>20351652762</v>
      </c>
      <c r="Q12" s="1">
        <v>3036682064</v>
      </c>
    </row>
    <row r="13" spans="1:17" x14ac:dyDescent="0.25">
      <c r="A13" s="32" t="s">
        <v>20</v>
      </c>
      <c r="C13" s="1">
        <v>4706883</v>
      </c>
      <c r="E13" s="1">
        <v>106865551734</v>
      </c>
      <c r="G13" s="1">
        <v>135593856797</v>
      </c>
      <c r="I13" s="10">
        <v>-28728305062</v>
      </c>
      <c r="K13" s="1">
        <v>4706883</v>
      </c>
      <c r="M13" s="1">
        <v>106865551734</v>
      </c>
      <c r="O13" s="1">
        <v>197423154988</v>
      </c>
      <c r="Q13" s="10">
        <v>-90557603253</v>
      </c>
    </row>
    <row r="14" spans="1:17" x14ac:dyDescent="0.25">
      <c r="A14" s="32" t="s">
        <v>41</v>
      </c>
      <c r="C14" s="1">
        <v>1398518</v>
      </c>
      <c r="E14" s="1">
        <v>16293106705</v>
      </c>
      <c r="G14" s="1">
        <v>17155028732</v>
      </c>
      <c r="I14" s="10">
        <v>-861922026</v>
      </c>
      <c r="K14" s="1">
        <v>1398518</v>
      </c>
      <c r="M14" s="1">
        <v>16293106705</v>
      </c>
      <c r="O14" s="1">
        <v>15111397346</v>
      </c>
      <c r="Q14" s="1">
        <v>1181709359</v>
      </c>
    </row>
    <row r="15" spans="1:17" x14ac:dyDescent="0.25">
      <c r="A15" s="32" t="s">
        <v>57</v>
      </c>
      <c r="C15" s="1">
        <v>14795660</v>
      </c>
      <c r="E15" s="1">
        <v>163842951668</v>
      </c>
      <c r="G15" s="1">
        <v>194267606358</v>
      </c>
      <c r="I15" s="10">
        <v>-30424654689</v>
      </c>
      <c r="K15" s="1">
        <v>14795660</v>
      </c>
      <c r="M15" s="1">
        <v>163842951668</v>
      </c>
      <c r="O15" s="1">
        <v>239783799901</v>
      </c>
      <c r="Q15" s="10">
        <v>-75940848232</v>
      </c>
    </row>
    <row r="16" spans="1:17" x14ac:dyDescent="0.25">
      <c r="A16" s="32" t="s">
        <v>48</v>
      </c>
      <c r="C16" s="1">
        <v>8000000</v>
      </c>
      <c r="E16" s="1">
        <v>116025516000</v>
      </c>
      <c r="G16" s="1">
        <v>122705532000</v>
      </c>
      <c r="I16" s="10">
        <v>-6680016000</v>
      </c>
      <c r="K16" s="1">
        <v>8000000</v>
      </c>
      <c r="M16" s="1">
        <v>116025516000</v>
      </c>
      <c r="O16" s="1">
        <v>105013721946</v>
      </c>
      <c r="Q16" s="1">
        <v>11011794054</v>
      </c>
    </row>
    <row r="17" spans="1:17" x14ac:dyDescent="0.25">
      <c r="A17" s="32" t="s">
        <v>49</v>
      </c>
      <c r="C17" s="1">
        <v>23698539</v>
      </c>
      <c r="E17" s="1">
        <v>286930748200</v>
      </c>
      <c r="G17" s="1">
        <v>327116260214</v>
      </c>
      <c r="I17" s="10">
        <v>-40185512013</v>
      </c>
      <c r="K17" s="1">
        <v>23698539</v>
      </c>
      <c r="M17" s="1">
        <v>286930748200</v>
      </c>
      <c r="O17" s="1">
        <v>301471285312</v>
      </c>
      <c r="Q17" s="10">
        <v>-14540537111</v>
      </c>
    </row>
    <row r="18" spans="1:17" x14ac:dyDescent="0.25">
      <c r="A18" s="32" t="s">
        <v>34</v>
      </c>
      <c r="C18" s="1">
        <v>6000000</v>
      </c>
      <c r="E18" s="1">
        <v>12703959000</v>
      </c>
      <c r="G18" s="1">
        <v>13896819000</v>
      </c>
      <c r="I18" s="10">
        <v>-1192860000</v>
      </c>
      <c r="K18" s="1">
        <v>6000000</v>
      </c>
      <c r="M18" s="1">
        <v>12703959000</v>
      </c>
      <c r="O18" s="1">
        <v>13632639253</v>
      </c>
      <c r="Q18" s="10">
        <v>-928680253</v>
      </c>
    </row>
    <row r="19" spans="1:17" x14ac:dyDescent="0.25">
      <c r="A19" s="32" t="s">
        <v>39</v>
      </c>
      <c r="C19" s="1">
        <v>7100000</v>
      </c>
      <c r="E19" s="1">
        <v>57661858350</v>
      </c>
      <c r="G19" s="1">
        <v>64084415400</v>
      </c>
      <c r="I19" s="10">
        <v>-6422557050</v>
      </c>
      <c r="K19" s="1">
        <v>7100000</v>
      </c>
      <c r="M19" s="1">
        <v>57661858350</v>
      </c>
      <c r="O19" s="1">
        <v>66385471783</v>
      </c>
      <c r="Q19" s="10">
        <v>-8723613433</v>
      </c>
    </row>
    <row r="20" spans="1:17" x14ac:dyDescent="0.25">
      <c r="A20" s="32" t="s">
        <v>40</v>
      </c>
      <c r="C20" s="1">
        <v>7511402</v>
      </c>
      <c r="E20" s="1">
        <v>67797719155</v>
      </c>
      <c r="G20" s="1">
        <v>82731137471</v>
      </c>
      <c r="I20" s="10">
        <v>-14933418315</v>
      </c>
      <c r="K20" s="1">
        <v>7511402</v>
      </c>
      <c r="M20" s="1">
        <v>67797719155</v>
      </c>
      <c r="O20" s="1">
        <v>104880150903</v>
      </c>
      <c r="Q20" s="10">
        <v>-37082431747</v>
      </c>
    </row>
    <row r="21" spans="1:17" x14ac:dyDescent="0.25">
      <c r="A21" s="32" t="s">
        <v>42</v>
      </c>
      <c r="C21" s="1">
        <v>360826</v>
      </c>
      <c r="E21" s="1">
        <v>5104003383</v>
      </c>
      <c r="G21" s="1">
        <v>5423227769</v>
      </c>
      <c r="I21" s="10">
        <v>-319224385</v>
      </c>
      <c r="K21" s="1">
        <v>360826</v>
      </c>
      <c r="M21" s="1">
        <v>5104003383</v>
      </c>
      <c r="O21" s="1">
        <v>5531823312</v>
      </c>
      <c r="Q21" s="10">
        <v>-427819928</v>
      </c>
    </row>
    <row r="22" spans="1:17" x14ac:dyDescent="0.25">
      <c r="A22" s="32" t="s">
        <v>36</v>
      </c>
      <c r="C22" s="1">
        <v>3550000</v>
      </c>
      <c r="E22" s="1">
        <v>40864401450</v>
      </c>
      <c r="G22" s="1">
        <v>37215542115</v>
      </c>
      <c r="I22" s="10">
        <v>3648859335</v>
      </c>
      <c r="K22" s="1">
        <v>3550000</v>
      </c>
      <c r="M22" s="1">
        <v>40864401450</v>
      </c>
      <c r="O22" s="1">
        <v>45442131200</v>
      </c>
      <c r="Q22" s="10">
        <v>-4577729750</v>
      </c>
    </row>
    <row r="23" spans="1:17" x14ac:dyDescent="0.25">
      <c r="A23" s="32" t="s">
        <v>43</v>
      </c>
      <c r="C23" s="1">
        <v>16168776</v>
      </c>
      <c r="E23" s="1">
        <v>166833295105</v>
      </c>
      <c r="G23" s="1">
        <v>188852718447</v>
      </c>
      <c r="I23" s="10">
        <v>-22019423341</v>
      </c>
      <c r="K23" s="1">
        <v>16168776</v>
      </c>
      <c r="M23" s="1">
        <v>166833295105</v>
      </c>
      <c r="O23" s="1">
        <v>246032190814</v>
      </c>
      <c r="Q23" s="10">
        <v>-79198895708</v>
      </c>
    </row>
    <row r="24" spans="1:17" x14ac:dyDescent="0.25">
      <c r="A24" s="32" t="s">
        <v>47</v>
      </c>
      <c r="C24" s="1">
        <v>500000</v>
      </c>
      <c r="E24" s="1">
        <v>11038925250</v>
      </c>
      <c r="G24" s="1">
        <v>12028005000</v>
      </c>
      <c r="I24" s="10">
        <v>-989079750</v>
      </c>
      <c r="K24" s="1">
        <v>500000</v>
      </c>
      <c r="M24" s="1">
        <v>11038925250</v>
      </c>
      <c r="O24" s="1">
        <v>12804858906</v>
      </c>
      <c r="Q24" s="10">
        <v>-1765933656</v>
      </c>
    </row>
    <row r="25" spans="1:17" x14ac:dyDescent="0.25">
      <c r="A25" s="32" t="s">
        <v>54</v>
      </c>
      <c r="C25" s="1">
        <v>4118000</v>
      </c>
      <c r="E25" s="1">
        <v>65127551589</v>
      </c>
      <c r="G25" s="1">
        <v>70285358943</v>
      </c>
      <c r="I25" s="10">
        <v>-5157807354</v>
      </c>
      <c r="K25" s="1">
        <v>4118000</v>
      </c>
      <c r="M25" s="1">
        <v>65127551589</v>
      </c>
      <c r="O25" s="1">
        <v>64972699051</v>
      </c>
      <c r="Q25" s="1">
        <v>154852538</v>
      </c>
    </row>
    <row r="26" spans="1:17" x14ac:dyDescent="0.25">
      <c r="A26" s="32" t="s">
        <v>30</v>
      </c>
      <c r="C26" s="1">
        <v>3200000</v>
      </c>
      <c r="E26" s="1">
        <v>35944848000</v>
      </c>
      <c r="G26" s="1">
        <v>39634761600</v>
      </c>
      <c r="I26" s="10">
        <v>-3689913600</v>
      </c>
      <c r="K26" s="1">
        <v>3200000</v>
      </c>
      <c r="M26" s="1">
        <v>35944848000</v>
      </c>
      <c r="O26" s="1">
        <v>96611401715</v>
      </c>
      <c r="Q26" s="10">
        <v>-60666553715</v>
      </c>
    </row>
    <row r="27" spans="1:17" x14ac:dyDescent="0.25">
      <c r="A27" s="32" t="s">
        <v>37</v>
      </c>
      <c r="C27" s="1">
        <v>1879219</v>
      </c>
      <c r="E27" s="1">
        <v>73227075760</v>
      </c>
      <c r="G27" s="1">
        <v>79798795263</v>
      </c>
      <c r="I27" s="10">
        <v>-6571719502</v>
      </c>
      <c r="K27" s="1">
        <v>1879219</v>
      </c>
      <c r="M27" s="1">
        <v>73227075760</v>
      </c>
      <c r="O27" s="1">
        <v>108448950687</v>
      </c>
      <c r="Q27" s="10">
        <v>-35221874926</v>
      </c>
    </row>
    <row r="28" spans="1:17" x14ac:dyDescent="0.25">
      <c r="A28" s="32" t="s">
        <v>35</v>
      </c>
      <c r="C28" s="1">
        <v>500000</v>
      </c>
      <c r="E28" s="1">
        <v>9466338150</v>
      </c>
      <c r="G28" s="1">
        <v>9475091250</v>
      </c>
      <c r="I28" s="10">
        <v>-8753100</v>
      </c>
      <c r="K28" s="1">
        <v>500000</v>
      </c>
      <c r="M28" s="1">
        <v>9466338150</v>
      </c>
      <c r="O28" s="1">
        <v>9875706910</v>
      </c>
      <c r="Q28" s="10">
        <v>-409368760</v>
      </c>
    </row>
    <row r="29" spans="1:17" x14ac:dyDescent="0.25">
      <c r="A29" s="32" t="s">
        <v>15</v>
      </c>
      <c r="C29" s="1">
        <v>591397</v>
      </c>
      <c r="E29" s="1">
        <v>8741748653</v>
      </c>
      <c r="G29" s="1">
        <v>8935748455</v>
      </c>
      <c r="I29" s="10">
        <v>-193999801</v>
      </c>
      <c r="K29" s="1">
        <v>591397</v>
      </c>
      <c r="M29" s="1">
        <v>8741748653</v>
      </c>
      <c r="O29" s="1">
        <v>16220497008</v>
      </c>
      <c r="Q29" s="10">
        <v>-7478748354</v>
      </c>
    </row>
    <row r="30" spans="1:17" x14ac:dyDescent="0.25">
      <c r="A30" s="32" t="s">
        <v>62</v>
      </c>
      <c r="C30" s="1">
        <v>75187</v>
      </c>
      <c r="E30" s="1">
        <v>1348751495</v>
      </c>
      <c r="G30" s="1">
        <v>1409756250</v>
      </c>
      <c r="I30" s="10">
        <v>-61004754</v>
      </c>
      <c r="K30" s="1">
        <v>75187</v>
      </c>
      <c r="M30" s="1">
        <v>1348751495</v>
      </c>
      <c r="O30" s="1">
        <v>1409756250</v>
      </c>
      <c r="Q30" s="10">
        <v>-61004754</v>
      </c>
    </row>
    <row r="31" spans="1:17" x14ac:dyDescent="0.25">
      <c r="A31" s="32" t="s">
        <v>26</v>
      </c>
      <c r="C31" s="1">
        <v>2431607</v>
      </c>
      <c r="E31" s="1">
        <v>147348789681</v>
      </c>
      <c r="G31" s="1">
        <v>164753064169</v>
      </c>
      <c r="I31" s="10">
        <v>-17404274487</v>
      </c>
      <c r="K31" s="1">
        <v>2431607</v>
      </c>
      <c r="M31" s="1">
        <v>147348789681</v>
      </c>
      <c r="O31" s="1">
        <v>154765987674</v>
      </c>
      <c r="Q31" s="10">
        <v>-7417197992</v>
      </c>
    </row>
    <row r="32" spans="1:17" x14ac:dyDescent="0.25">
      <c r="A32" s="32" t="s">
        <v>52</v>
      </c>
      <c r="C32" s="1">
        <v>2765000</v>
      </c>
      <c r="E32" s="1">
        <v>53734118287</v>
      </c>
      <c r="G32" s="1">
        <v>59616011542</v>
      </c>
      <c r="I32" s="10">
        <v>-5881893254</v>
      </c>
      <c r="K32" s="1">
        <v>2765000</v>
      </c>
      <c r="M32" s="1">
        <v>53734118287</v>
      </c>
      <c r="O32" s="1">
        <v>45280494868</v>
      </c>
      <c r="Q32" s="1">
        <v>8453623419</v>
      </c>
    </row>
    <row r="33" spans="1:17" x14ac:dyDescent="0.25">
      <c r="A33" s="32" t="s">
        <v>23</v>
      </c>
      <c r="C33" s="1">
        <v>1178406</v>
      </c>
      <c r="E33" s="1">
        <v>111762747747</v>
      </c>
      <c r="G33" s="1">
        <v>119387450167</v>
      </c>
      <c r="I33" s="10">
        <v>-7624702419</v>
      </c>
      <c r="K33" s="1">
        <v>1178406</v>
      </c>
      <c r="M33" s="1">
        <v>111762747747</v>
      </c>
      <c r="O33" s="1">
        <v>121841297930</v>
      </c>
      <c r="Q33" s="10">
        <v>-10078550182</v>
      </c>
    </row>
    <row r="34" spans="1:17" x14ac:dyDescent="0.25">
      <c r="A34" s="32" t="s">
        <v>61</v>
      </c>
      <c r="C34" s="1">
        <v>100000</v>
      </c>
      <c r="E34" s="1">
        <v>7941465450</v>
      </c>
      <c r="G34" s="1">
        <v>7957705814</v>
      </c>
      <c r="I34" s="10">
        <v>-16240364</v>
      </c>
      <c r="K34" s="1">
        <v>100000</v>
      </c>
      <c r="M34" s="1">
        <v>7941465450</v>
      </c>
      <c r="O34" s="1">
        <v>7957705814</v>
      </c>
      <c r="Q34" s="10">
        <v>-16240364</v>
      </c>
    </row>
    <row r="35" spans="1:17" x14ac:dyDescent="0.25">
      <c r="A35" s="32" t="s">
        <v>22</v>
      </c>
      <c r="C35" s="1">
        <v>950000</v>
      </c>
      <c r="E35" s="1">
        <v>135995483475</v>
      </c>
      <c r="G35" s="1">
        <v>150198469875</v>
      </c>
      <c r="I35" s="10">
        <v>-14202986400</v>
      </c>
      <c r="K35" s="1">
        <v>950000</v>
      </c>
      <c r="M35" s="1">
        <v>135995483475</v>
      </c>
      <c r="O35" s="1">
        <v>156759930088</v>
      </c>
      <c r="Q35" s="10">
        <v>-20764446613</v>
      </c>
    </row>
    <row r="36" spans="1:17" x14ac:dyDescent="0.25">
      <c r="A36" s="32" t="s">
        <v>27</v>
      </c>
      <c r="C36" s="1">
        <v>2859198</v>
      </c>
      <c r="E36" s="1">
        <v>241671056184</v>
      </c>
      <c r="G36" s="1">
        <v>261481091014</v>
      </c>
      <c r="I36" s="10">
        <v>-19810034829</v>
      </c>
      <c r="K36" s="1">
        <v>2859198</v>
      </c>
      <c r="M36" s="1">
        <v>241671056184</v>
      </c>
      <c r="O36" s="1">
        <v>174575350029</v>
      </c>
      <c r="Q36" s="10">
        <v>67095706155</v>
      </c>
    </row>
    <row r="37" spans="1:17" x14ac:dyDescent="0.25">
      <c r="A37" s="32" t="s">
        <v>33</v>
      </c>
      <c r="C37" s="1">
        <v>6000000</v>
      </c>
      <c r="E37" s="1">
        <v>65189799000</v>
      </c>
      <c r="G37" s="1">
        <v>78132330000</v>
      </c>
      <c r="I37" s="10">
        <v>-12942531000</v>
      </c>
      <c r="K37" s="1">
        <v>6000000</v>
      </c>
      <c r="M37" s="1">
        <v>65189799000</v>
      </c>
      <c r="O37" s="1">
        <v>71165980499</v>
      </c>
      <c r="Q37" s="10">
        <v>-5976181499</v>
      </c>
    </row>
    <row r="38" spans="1:17" x14ac:dyDescent="0.25">
      <c r="A38" s="32" t="s">
        <v>46</v>
      </c>
      <c r="C38" s="1">
        <v>13546448</v>
      </c>
      <c r="E38" s="1">
        <v>123616472103</v>
      </c>
      <c r="G38" s="1">
        <v>143141949723</v>
      </c>
      <c r="I38" s="10">
        <v>-19525477619</v>
      </c>
      <c r="K38" s="1">
        <v>13546448</v>
      </c>
      <c r="M38" s="1">
        <v>123616472103</v>
      </c>
      <c r="O38" s="1">
        <v>147068697002</v>
      </c>
      <c r="Q38" s="10">
        <v>-23452224898</v>
      </c>
    </row>
    <row r="39" spans="1:17" x14ac:dyDescent="0.25">
      <c r="A39" s="32" t="s">
        <v>24</v>
      </c>
      <c r="C39" s="1">
        <v>450652</v>
      </c>
      <c r="E39" s="1">
        <v>15678971721</v>
      </c>
      <c r="G39" s="1">
        <v>16973606814</v>
      </c>
      <c r="I39" s="10">
        <v>-1294635093</v>
      </c>
      <c r="K39" s="1">
        <v>450652</v>
      </c>
      <c r="M39" s="1">
        <v>15678971721</v>
      </c>
      <c r="O39" s="1">
        <v>16730965474</v>
      </c>
      <c r="Q39" s="10">
        <v>-1051993753</v>
      </c>
    </row>
    <row r="40" spans="1:17" x14ac:dyDescent="0.25">
      <c r="A40" s="32" t="s">
        <v>25</v>
      </c>
      <c r="C40" s="1">
        <v>800000</v>
      </c>
      <c r="E40" s="1">
        <v>54805555080</v>
      </c>
      <c r="G40" s="1">
        <v>56120086800</v>
      </c>
      <c r="I40" s="10">
        <v>-1314531720</v>
      </c>
      <c r="K40" s="1">
        <v>800000</v>
      </c>
      <c r="M40" s="1">
        <v>54805555080</v>
      </c>
      <c r="O40" s="1">
        <v>46871320505</v>
      </c>
      <c r="Q40" s="10">
        <v>7934234575</v>
      </c>
    </row>
    <row r="41" spans="1:17" x14ac:dyDescent="0.25">
      <c r="A41" s="32" t="s">
        <v>44</v>
      </c>
      <c r="C41" s="1">
        <v>1500000</v>
      </c>
      <c r="E41" s="1">
        <v>26720064000</v>
      </c>
      <c r="G41" s="1">
        <v>29866232250</v>
      </c>
      <c r="I41" s="10">
        <v>-3146168250</v>
      </c>
      <c r="K41" s="1">
        <v>1500000</v>
      </c>
      <c r="M41" s="1">
        <v>26720064000</v>
      </c>
      <c r="O41" s="1">
        <v>30327768037</v>
      </c>
      <c r="Q41" s="10">
        <v>-3607704037</v>
      </c>
    </row>
    <row r="42" spans="1:17" x14ac:dyDescent="0.25">
      <c r="A42" s="32" t="s">
        <v>29</v>
      </c>
      <c r="C42" s="1">
        <v>158520</v>
      </c>
      <c r="E42" s="1">
        <v>5244156103</v>
      </c>
      <c r="G42" s="1">
        <v>5263222897</v>
      </c>
      <c r="I42" s="10">
        <v>-19066793</v>
      </c>
      <c r="K42" s="1">
        <v>158520</v>
      </c>
      <c r="M42" s="1">
        <v>5244156103</v>
      </c>
      <c r="O42" s="1">
        <v>951983614</v>
      </c>
      <c r="Q42" s="10">
        <v>4292172489</v>
      </c>
    </row>
    <row r="43" spans="1:17" x14ac:dyDescent="0.25">
      <c r="A43" s="32" t="s">
        <v>16</v>
      </c>
      <c r="C43" s="1">
        <v>25000000</v>
      </c>
      <c r="E43" s="1">
        <v>65607300000</v>
      </c>
      <c r="G43" s="1">
        <v>72068625000</v>
      </c>
      <c r="I43" s="10">
        <v>-6461325000</v>
      </c>
      <c r="K43" s="1">
        <v>25000000</v>
      </c>
      <c r="M43" s="1">
        <v>65607300000</v>
      </c>
      <c r="O43" s="1">
        <v>72820370965</v>
      </c>
      <c r="Q43" s="10">
        <v>-7213070965</v>
      </c>
    </row>
    <row r="44" spans="1:17" x14ac:dyDescent="0.25">
      <c r="A44" s="32" t="s">
        <v>18</v>
      </c>
      <c r="C44" s="1">
        <v>21821813</v>
      </c>
      <c r="E44" s="1">
        <v>90889367761</v>
      </c>
      <c r="G44" s="1">
        <v>93077411113</v>
      </c>
      <c r="I44" s="10">
        <v>-2188043351</v>
      </c>
      <c r="K44" s="1">
        <v>21821813</v>
      </c>
      <c r="M44" s="1">
        <v>90889367761</v>
      </c>
      <c r="O44" s="1">
        <v>85713902953</v>
      </c>
      <c r="Q44" s="10">
        <v>5175464808</v>
      </c>
    </row>
    <row r="45" spans="1:17" x14ac:dyDescent="0.25">
      <c r="A45" s="32" t="s">
        <v>17</v>
      </c>
      <c r="C45" s="1">
        <v>15000000</v>
      </c>
      <c r="E45" s="1">
        <v>138669975000</v>
      </c>
      <c r="G45" s="1">
        <v>161036100000</v>
      </c>
      <c r="I45" s="10">
        <v>-22366125000</v>
      </c>
      <c r="K45" s="1">
        <v>15000000</v>
      </c>
      <c r="M45" s="1">
        <v>138669975000</v>
      </c>
      <c r="O45" s="1">
        <v>160295416200</v>
      </c>
      <c r="Q45" s="10">
        <v>-21625441200</v>
      </c>
    </row>
    <row r="46" spans="1:17" x14ac:dyDescent="0.25">
      <c r="A46" s="32" t="s">
        <v>59</v>
      </c>
      <c r="C46" s="1">
        <v>499387</v>
      </c>
      <c r="E46" s="1">
        <v>8846126835</v>
      </c>
      <c r="G46" s="1">
        <v>9570893680</v>
      </c>
      <c r="I46" s="10">
        <v>-724766844</v>
      </c>
      <c r="K46" s="1">
        <v>499387</v>
      </c>
      <c r="M46" s="1">
        <v>8846126835</v>
      </c>
      <c r="O46" s="1">
        <v>11783720541</v>
      </c>
      <c r="Q46" s="10">
        <v>-2937593705</v>
      </c>
    </row>
    <row r="47" spans="1:17" x14ac:dyDescent="0.25">
      <c r="A47" s="32" t="s">
        <v>55</v>
      </c>
      <c r="C47" s="1">
        <v>6942000</v>
      </c>
      <c r="E47" s="1">
        <v>69835034412</v>
      </c>
      <c r="G47" s="1">
        <v>71284180383</v>
      </c>
      <c r="I47" s="10">
        <v>-1449145971</v>
      </c>
      <c r="K47" s="1">
        <v>6942000</v>
      </c>
      <c r="M47" s="1">
        <v>69835034412</v>
      </c>
      <c r="O47" s="1">
        <v>164135713826</v>
      </c>
      <c r="Q47" s="10">
        <v>-94300679414</v>
      </c>
    </row>
    <row r="48" spans="1:17" x14ac:dyDescent="0.25">
      <c r="A48" s="32" t="s">
        <v>45</v>
      </c>
      <c r="C48" s="1">
        <v>780761</v>
      </c>
      <c r="E48" s="1">
        <v>19666766061</v>
      </c>
      <c r="G48" s="1">
        <v>21110340839</v>
      </c>
      <c r="I48" s="10">
        <v>-1443574777</v>
      </c>
      <c r="K48" s="1">
        <v>780761</v>
      </c>
      <c r="M48" s="1">
        <v>19666766061</v>
      </c>
      <c r="O48" s="1">
        <v>24591413531</v>
      </c>
      <c r="Q48" s="10">
        <v>-4924647469</v>
      </c>
    </row>
    <row r="49" spans="1:17" x14ac:dyDescent="0.25">
      <c r="A49" s="32" t="s">
        <v>53</v>
      </c>
      <c r="C49" s="1">
        <v>1142895</v>
      </c>
      <c r="E49" s="1">
        <v>152279871417</v>
      </c>
      <c r="G49" s="1">
        <v>165983446590</v>
      </c>
      <c r="I49" s="10">
        <v>-13703575172</v>
      </c>
      <c r="K49" s="1">
        <v>1142895</v>
      </c>
      <c r="M49" s="1">
        <v>152279871417</v>
      </c>
      <c r="O49" s="1">
        <v>256078371413</v>
      </c>
      <c r="Q49" s="10">
        <v>-103798499995</v>
      </c>
    </row>
    <row r="50" spans="1:17" x14ac:dyDescent="0.25">
      <c r="A50" s="32" t="s">
        <v>19</v>
      </c>
      <c r="C50" s="1">
        <v>7659395</v>
      </c>
      <c r="E50" s="1">
        <v>238061359959</v>
      </c>
      <c r="G50" s="1">
        <v>244030596093</v>
      </c>
      <c r="I50" s="10">
        <v>-5969236133</v>
      </c>
      <c r="K50" s="1">
        <v>7659395</v>
      </c>
      <c r="M50" s="1">
        <v>238061359959</v>
      </c>
      <c r="O50" s="1">
        <v>124569806779</v>
      </c>
      <c r="Q50" s="10">
        <v>113491553180</v>
      </c>
    </row>
    <row r="51" spans="1:17" x14ac:dyDescent="0.25">
      <c r="A51" s="32" t="s">
        <v>28</v>
      </c>
      <c r="C51" s="1">
        <v>11896067</v>
      </c>
      <c r="E51" s="1">
        <v>85260307743</v>
      </c>
      <c r="G51" s="1">
        <v>92237226130</v>
      </c>
      <c r="I51" s="10">
        <v>-6976918386</v>
      </c>
      <c r="K51" s="1">
        <v>11896067</v>
      </c>
      <c r="M51" s="1">
        <v>85260307743</v>
      </c>
      <c r="O51" s="1">
        <v>100412275636</v>
      </c>
      <c r="Q51" s="10">
        <v>-15151967892</v>
      </c>
    </row>
    <row r="52" spans="1:17" x14ac:dyDescent="0.25">
      <c r="A52" s="32" t="s">
        <v>32</v>
      </c>
      <c r="C52" s="1">
        <v>48678</v>
      </c>
      <c r="E52" s="1">
        <v>5370189235</v>
      </c>
      <c r="G52" s="1">
        <v>4629944014</v>
      </c>
      <c r="I52" s="1">
        <v>740245221</v>
      </c>
      <c r="K52" s="1">
        <v>48678</v>
      </c>
      <c r="M52" s="1">
        <v>5370189235</v>
      </c>
      <c r="O52" s="1">
        <v>1218513779</v>
      </c>
      <c r="Q52" s="10">
        <v>4151675456</v>
      </c>
    </row>
    <row r="53" spans="1:17" x14ac:dyDescent="0.25">
      <c r="A53" s="32" t="s">
        <v>50</v>
      </c>
      <c r="C53" s="1">
        <v>2490764</v>
      </c>
      <c r="E53" s="1">
        <f>42313882177+13</f>
        <v>42313882190</v>
      </c>
      <c r="G53" s="1">
        <v>42066287781</v>
      </c>
      <c r="I53" s="1">
        <v>247594396</v>
      </c>
      <c r="K53" s="1">
        <v>2490764</v>
      </c>
      <c r="M53" s="1">
        <v>42313882177</v>
      </c>
      <c r="O53" s="1">
        <v>46815356449</v>
      </c>
      <c r="Q53" s="10">
        <v>-4501474271</v>
      </c>
    </row>
    <row r="54" spans="1:17" x14ac:dyDescent="0.25">
      <c r="A54" s="32" t="s">
        <v>60</v>
      </c>
      <c r="C54" s="10">
        <v>0</v>
      </c>
      <c r="E54" s="10">
        <v>0</v>
      </c>
      <c r="G54" s="10">
        <v>0</v>
      </c>
      <c r="I54" s="10">
        <v>0</v>
      </c>
      <c r="K54" s="1">
        <v>10200</v>
      </c>
      <c r="M54" s="1">
        <v>465323353</v>
      </c>
      <c r="O54" s="1">
        <v>465106853</v>
      </c>
      <c r="Q54" s="10">
        <v>216500</v>
      </c>
    </row>
    <row r="55" spans="1:17" x14ac:dyDescent="0.25">
      <c r="A55" s="32" t="s">
        <v>51</v>
      </c>
      <c r="C55" s="10">
        <v>0</v>
      </c>
      <c r="E55" s="10">
        <v>0</v>
      </c>
      <c r="F55" s="1"/>
      <c r="G55" s="10">
        <v>0</v>
      </c>
      <c r="H55" s="1"/>
      <c r="I55" s="10">
        <v>0</v>
      </c>
      <c r="J55" s="1"/>
      <c r="K55" s="1">
        <v>75397260</v>
      </c>
      <c r="L55" s="1"/>
      <c r="M55" s="1">
        <f>108525639846+15</f>
        <v>108525639861</v>
      </c>
      <c r="N55" s="1"/>
      <c r="O55" s="1">
        <v>207343846577</v>
      </c>
      <c r="P55" s="1"/>
      <c r="Q55" s="10">
        <f>-98818206730-4</f>
        <v>-98818206734</v>
      </c>
    </row>
    <row r="56" spans="1:17" x14ac:dyDescent="0.25">
      <c r="A56" s="32" t="s">
        <v>31</v>
      </c>
      <c r="C56" s="10">
        <v>0</v>
      </c>
      <c r="E56" s="10">
        <v>0</v>
      </c>
      <c r="F56" s="1"/>
      <c r="G56" s="5">
        <v>2664236840</v>
      </c>
      <c r="H56" s="1"/>
      <c r="I56" s="11">
        <f>-2664236840-11</f>
        <v>-2664236851</v>
      </c>
      <c r="J56" s="1"/>
      <c r="K56" s="10">
        <v>0</v>
      </c>
      <c r="L56" s="1"/>
      <c r="M56" s="10">
        <v>0</v>
      </c>
      <c r="N56" s="1"/>
      <c r="O56" s="10">
        <v>0</v>
      </c>
      <c r="P56" s="1"/>
      <c r="Q56" s="10">
        <v>0</v>
      </c>
    </row>
    <row r="57" spans="1:17" ht="19.5" thickBot="1" x14ac:dyDescent="0.3">
      <c r="E57" s="8">
        <f>SUM(E8:E56)</f>
        <v>3483751848544</v>
      </c>
      <c r="F57" s="1"/>
      <c r="G57" s="8">
        <f>SUM(G8:G56)</f>
        <v>3861671455295</v>
      </c>
      <c r="H57" s="1"/>
      <c r="I57" s="12">
        <f>SUM(I8:I56)</f>
        <v>-377919606751</v>
      </c>
      <c r="J57" s="1"/>
      <c r="K57" s="1"/>
      <c r="L57" s="1"/>
      <c r="M57" s="8">
        <f>SUM(M8:M56)</f>
        <v>3592742811745</v>
      </c>
      <c r="N57" s="1"/>
      <c r="O57" s="8">
        <f>SUM(O8:O56)</f>
        <v>4243166611924</v>
      </c>
      <c r="P57" s="1"/>
      <c r="Q57" s="12">
        <f>SUM(Q8:Q56)</f>
        <v>-650423800179</v>
      </c>
    </row>
    <row r="58" spans="1:17" ht="19.5" thickTop="1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H59" s="1"/>
      <c r="L59" s="1"/>
      <c r="N59" s="1"/>
      <c r="P59" s="1"/>
    </row>
    <row r="60" spans="1:17" x14ac:dyDescent="0.25">
      <c r="O60" s="1"/>
    </row>
    <row r="61" spans="1:17" x14ac:dyDescent="0.25">
      <c r="J61" s="1"/>
      <c r="K61" s="1"/>
    </row>
  </sheetData>
  <mergeCells count="12">
    <mergeCell ref="O7"/>
    <mergeCell ref="K6:Q6"/>
    <mergeCell ref="A6:A7"/>
    <mergeCell ref="C7"/>
    <mergeCell ref="E7"/>
    <mergeCell ref="G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0"/>
  <sheetViews>
    <sheetView rightToLeft="1" zoomScale="90" zoomScaleNormal="90" workbookViewId="0">
      <selection activeCell="D16" sqref="D16"/>
    </sheetView>
  </sheetViews>
  <sheetFormatPr defaultRowHeight="18.75" x14ac:dyDescent="0.25"/>
  <cols>
    <col min="1" max="1" width="27.7109375" style="7" bestFit="1" customWidth="1"/>
    <col min="2" max="2" width="1" style="7" customWidth="1"/>
    <col min="3" max="3" width="8.140625" style="7" bestFit="1" customWidth="1"/>
    <col min="4" max="4" width="1" style="7" customWidth="1"/>
    <col min="5" max="5" width="13.85546875" style="7" bestFit="1" customWidth="1"/>
    <col min="6" max="6" width="1" style="7" customWidth="1"/>
    <col min="7" max="7" width="12" style="7" bestFit="1" customWidth="1"/>
    <col min="8" max="8" width="1" style="7" customWidth="1"/>
    <col min="9" max="9" width="20.140625" style="7" bestFit="1" customWidth="1"/>
    <col min="10" max="10" width="1" style="7" customWidth="1"/>
    <col min="11" max="11" width="11" style="7" bestFit="1" customWidth="1"/>
    <col min="12" max="12" width="1" style="7" customWidth="1"/>
    <col min="13" max="13" width="17.5703125" style="7" bestFit="1" customWidth="1"/>
    <col min="14" max="14" width="1" style="7" customWidth="1"/>
    <col min="15" max="15" width="17.5703125" style="7" bestFit="1" customWidth="1"/>
    <col min="16" max="16" width="1" style="7" customWidth="1"/>
    <col min="17" max="17" width="20.14062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2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" x14ac:dyDescent="0.25">
      <c r="A3" s="31" t="s">
        <v>102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1" x14ac:dyDescent="0.25">
      <c r="A6" s="37" t="s">
        <v>3</v>
      </c>
      <c r="C6" s="36" t="s">
        <v>104</v>
      </c>
      <c r="D6" s="36" t="s">
        <v>104</v>
      </c>
      <c r="E6" s="36" t="s">
        <v>104</v>
      </c>
      <c r="F6" s="36" t="s">
        <v>104</v>
      </c>
      <c r="G6" s="36" t="s">
        <v>104</v>
      </c>
      <c r="H6" s="36" t="s">
        <v>104</v>
      </c>
      <c r="I6" s="36" t="s">
        <v>104</v>
      </c>
      <c r="K6" s="36" t="s">
        <v>105</v>
      </c>
      <c r="L6" s="36" t="s">
        <v>105</v>
      </c>
      <c r="M6" s="36" t="s">
        <v>105</v>
      </c>
      <c r="N6" s="36" t="s">
        <v>105</v>
      </c>
      <c r="O6" s="36" t="s">
        <v>105</v>
      </c>
      <c r="P6" s="36" t="s">
        <v>105</v>
      </c>
      <c r="Q6" s="36" t="s">
        <v>105</v>
      </c>
    </row>
    <row r="7" spans="1:17" ht="42" x14ac:dyDescent="0.25">
      <c r="A7" s="36" t="s">
        <v>3</v>
      </c>
      <c r="C7" s="36" t="s">
        <v>7</v>
      </c>
      <c r="E7" s="36" t="s">
        <v>170</v>
      </c>
      <c r="G7" s="36" t="s">
        <v>171</v>
      </c>
      <c r="I7" s="41" t="s">
        <v>173</v>
      </c>
      <c r="K7" s="36" t="s">
        <v>7</v>
      </c>
      <c r="M7" s="36" t="s">
        <v>170</v>
      </c>
      <c r="O7" s="36" t="s">
        <v>171</v>
      </c>
      <c r="Q7" s="40" t="s">
        <v>173</v>
      </c>
    </row>
    <row r="8" spans="1:17" ht="21" customHeight="1" x14ac:dyDescent="0.25">
      <c r="A8" s="29" t="s">
        <v>31</v>
      </c>
      <c r="C8" s="7">
        <v>236558</v>
      </c>
      <c r="E8" s="7">
        <v>2420929203</v>
      </c>
      <c r="G8" s="7">
        <v>674899974</v>
      </c>
      <c r="I8" s="7">
        <v>1746029229</v>
      </c>
      <c r="K8" s="7">
        <v>236558</v>
      </c>
      <c r="M8" s="7">
        <v>2420929203</v>
      </c>
      <c r="O8" s="7">
        <v>674899974</v>
      </c>
      <c r="Q8" s="7">
        <v>1746029229</v>
      </c>
    </row>
    <row r="9" spans="1:17" ht="21" customHeight="1" x14ac:dyDescent="0.25">
      <c r="A9" s="29" t="s">
        <v>50</v>
      </c>
      <c r="C9" s="10">
        <v>0</v>
      </c>
      <c r="E9" s="10">
        <v>0</v>
      </c>
      <c r="G9" s="10">
        <v>0</v>
      </c>
      <c r="I9" s="10">
        <v>0</v>
      </c>
      <c r="K9" s="7">
        <v>5700000</v>
      </c>
      <c r="M9" s="7">
        <v>283992324706</v>
      </c>
      <c r="O9" s="7">
        <v>158718211021</v>
      </c>
      <c r="Q9" s="7">
        <v>125274113685</v>
      </c>
    </row>
    <row r="10" spans="1:17" ht="21" customHeight="1" x14ac:dyDescent="0.25">
      <c r="A10" s="29" t="s">
        <v>174</v>
      </c>
      <c r="C10" s="10">
        <v>0</v>
      </c>
      <c r="E10" s="10">
        <v>0</v>
      </c>
      <c r="G10" s="10">
        <v>0</v>
      </c>
      <c r="I10" s="10">
        <v>0</v>
      </c>
      <c r="K10" s="7">
        <v>1870000</v>
      </c>
      <c r="M10" s="7">
        <v>60443894735</v>
      </c>
      <c r="O10" s="7">
        <v>60318234714</v>
      </c>
      <c r="Q10" s="7">
        <v>125660021</v>
      </c>
    </row>
    <row r="11" spans="1:17" ht="21" customHeight="1" x14ac:dyDescent="0.25">
      <c r="A11" s="29" t="s">
        <v>135</v>
      </c>
      <c r="C11" s="10">
        <v>0</v>
      </c>
      <c r="E11" s="10">
        <v>0</v>
      </c>
      <c r="G11" s="10">
        <v>0</v>
      </c>
      <c r="I11" s="10">
        <v>0</v>
      </c>
      <c r="K11" s="7">
        <v>153000</v>
      </c>
      <c r="M11" s="7">
        <v>31842036391</v>
      </c>
      <c r="O11" s="7">
        <v>27029493968</v>
      </c>
      <c r="Q11" s="7">
        <v>4812542423</v>
      </c>
    </row>
    <row r="12" spans="1:17" ht="21" customHeight="1" x14ac:dyDescent="0.25">
      <c r="A12" s="29" t="s">
        <v>51</v>
      </c>
      <c r="C12" s="10">
        <v>0</v>
      </c>
      <c r="E12" s="10">
        <v>0</v>
      </c>
      <c r="G12" s="10">
        <v>0</v>
      </c>
      <c r="I12" s="10">
        <v>0</v>
      </c>
      <c r="K12" s="7">
        <v>100000</v>
      </c>
      <c r="M12" s="7">
        <v>1306175843</v>
      </c>
      <c r="O12" s="7">
        <v>1408907075</v>
      </c>
      <c r="Q12" s="7">
        <v>-102731232</v>
      </c>
    </row>
    <row r="13" spans="1:17" ht="21" customHeight="1" x14ac:dyDescent="0.25">
      <c r="A13" s="29" t="s">
        <v>175</v>
      </c>
      <c r="C13" s="10">
        <v>0</v>
      </c>
      <c r="E13" s="10">
        <v>0</v>
      </c>
      <c r="G13" s="10">
        <v>0</v>
      </c>
      <c r="I13" s="10">
        <v>0</v>
      </c>
      <c r="K13" s="7">
        <v>300000</v>
      </c>
      <c r="M13" s="7">
        <v>30966645828</v>
      </c>
      <c r="O13" s="7">
        <v>42855597787</v>
      </c>
      <c r="Q13" s="7">
        <v>-11888951959</v>
      </c>
    </row>
    <row r="14" spans="1:17" ht="21" customHeight="1" x14ac:dyDescent="0.25">
      <c r="A14" s="29" t="s">
        <v>176</v>
      </c>
      <c r="C14" s="10">
        <v>0</v>
      </c>
      <c r="E14" s="10">
        <v>0</v>
      </c>
      <c r="G14" s="10">
        <v>0</v>
      </c>
      <c r="I14" s="10">
        <v>0</v>
      </c>
      <c r="K14" s="7">
        <v>83223</v>
      </c>
      <c r="M14" s="7">
        <v>3941649902</v>
      </c>
      <c r="O14" s="7">
        <v>1749269893</v>
      </c>
      <c r="Q14" s="7">
        <v>2192380009</v>
      </c>
    </row>
    <row r="15" spans="1:17" ht="21" customHeight="1" x14ac:dyDescent="0.25">
      <c r="A15" s="29" t="s">
        <v>177</v>
      </c>
      <c r="C15" s="10">
        <v>0</v>
      </c>
      <c r="E15" s="10">
        <v>0</v>
      </c>
      <c r="G15" s="10">
        <v>0</v>
      </c>
      <c r="I15" s="10">
        <v>0</v>
      </c>
      <c r="K15" s="7">
        <v>621173</v>
      </c>
      <c r="M15" s="7">
        <v>59762513462</v>
      </c>
      <c r="O15" s="7">
        <v>64986134045</v>
      </c>
      <c r="Q15" s="7">
        <v>-5223620583</v>
      </c>
    </row>
    <row r="16" spans="1:17" ht="21" customHeight="1" x14ac:dyDescent="0.25">
      <c r="A16" s="29" t="s">
        <v>178</v>
      </c>
      <c r="C16" s="10">
        <v>0</v>
      </c>
      <c r="E16" s="10">
        <v>0</v>
      </c>
      <c r="G16" s="10">
        <v>0</v>
      </c>
      <c r="I16" s="10">
        <v>0</v>
      </c>
      <c r="K16" s="7">
        <v>2050000</v>
      </c>
      <c r="M16" s="7">
        <v>66228582121</v>
      </c>
      <c r="O16" s="7">
        <v>91461797711</v>
      </c>
      <c r="Q16" s="7">
        <v>-25233215590</v>
      </c>
    </row>
    <row r="17" spans="1:17" ht="21" customHeight="1" x14ac:dyDescent="0.25">
      <c r="A17" s="29" t="s">
        <v>153</v>
      </c>
      <c r="C17" s="10">
        <v>0</v>
      </c>
      <c r="E17" s="10">
        <v>0</v>
      </c>
      <c r="G17" s="10">
        <v>0</v>
      </c>
      <c r="I17" s="10">
        <v>0</v>
      </c>
      <c r="K17" s="7">
        <v>470000</v>
      </c>
      <c r="M17" s="7">
        <v>70914619908</v>
      </c>
      <c r="O17" s="7">
        <v>63416715775</v>
      </c>
      <c r="Q17" s="7">
        <v>7497904133</v>
      </c>
    </row>
    <row r="18" spans="1:17" ht="21" customHeight="1" x14ac:dyDescent="0.25">
      <c r="A18" s="29" t="s">
        <v>179</v>
      </c>
      <c r="C18" s="10">
        <v>0</v>
      </c>
      <c r="E18" s="10">
        <v>0</v>
      </c>
      <c r="G18" s="10">
        <v>0</v>
      </c>
      <c r="I18" s="10">
        <v>0</v>
      </c>
      <c r="K18" s="7">
        <v>1303097</v>
      </c>
      <c r="M18" s="7">
        <v>41023531289</v>
      </c>
      <c r="O18" s="7">
        <v>20221594767</v>
      </c>
      <c r="Q18" s="7">
        <v>20801936522</v>
      </c>
    </row>
    <row r="19" spans="1:17" ht="21" customHeight="1" x14ac:dyDescent="0.25">
      <c r="A19" s="29" t="s">
        <v>180</v>
      </c>
      <c r="C19" s="10">
        <v>0</v>
      </c>
      <c r="E19" s="10">
        <v>0</v>
      </c>
      <c r="G19" s="10">
        <v>0</v>
      </c>
      <c r="I19" s="10">
        <v>0</v>
      </c>
      <c r="K19" s="7">
        <v>434160</v>
      </c>
      <c r="M19" s="7">
        <v>11220563878</v>
      </c>
      <c r="O19" s="7">
        <v>8039253016</v>
      </c>
      <c r="Q19" s="7">
        <v>3181310862</v>
      </c>
    </row>
    <row r="20" spans="1:17" ht="21" customHeight="1" x14ac:dyDescent="0.25">
      <c r="A20" s="29" t="s">
        <v>165</v>
      </c>
      <c r="C20" s="10">
        <v>0</v>
      </c>
      <c r="E20" s="10">
        <v>0</v>
      </c>
      <c r="G20" s="10">
        <v>0</v>
      </c>
      <c r="I20" s="10">
        <v>0</v>
      </c>
      <c r="K20" s="7">
        <v>9364474</v>
      </c>
      <c r="M20" s="7">
        <v>247094492004</v>
      </c>
      <c r="O20" s="7">
        <v>147694739792</v>
      </c>
      <c r="Q20" s="7">
        <v>99399752212</v>
      </c>
    </row>
    <row r="21" spans="1:17" ht="21" customHeight="1" x14ac:dyDescent="0.25">
      <c r="A21" s="29" t="s">
        <v>44</v>
      </c>
      <c r="C21" s="10">
        <v>0</v>
      </c>
      <c r="E21" s="10">
        <v>0</v>
      </c>
      <c r="G21" s="10">
        <v>0</v>
      </c>
      <c r="I21" s="10">
        <v>0</v>
      </c>
      <c r="K21" s="7">
        <v>1000000</v>
      </c>
      <c r="M21" s="7">
        <v>28138398732</v>
      </c>
      <c r="O21" s="7">
        <v>20218512056</v>
      </c>
      <c r="Q21" s="7">
        <v>7919886676</v>
      </c>
    </row>
    <row r="22" spans="1:17" ht="21" customHeight="1" x14ac:dyDescent="0.25">
      <c r="A22" s="29" t="s">
        <v>154</v>
      </c>
      <c r="C22" s="10">
        <v>0</v>
      </c>
      <c r="E22" s="10">
        <v>0</v>
      </c>
      <c r="G22" s="10">
        <v>0</v>
      </c>
      <c r="I22" s="10">
        <v>0</v>
      </c>
      <c r="K22" s="7">
        <v>284734</v>
      </c>
      <c r="M22" s="7">
        <v>7503528056</v>
      </c>
      <c r="O22" s="7">
        <v>4976920055</v>
      </c>
      <c r="Q22" s="7">
        <v>2526608001</v>
      </c>
    </row>
    <row r="23" spans="1:17" ht="21" customHeight="1" x14ac:dyDescent="0.25">
      <c r="A23" s="29" t="s">
        <v>181</v>
      </c>
      <c r="C23" s="10">
        <v>0</v>
      </c>
      <c r="E23" s="10">
        <v>0</v>
      </c>
      <c r="G23" s="10">
        <v>0</v>
      </c>
      <c r="I23" s="10">
        <v>0</v>
      </c>
      <c r="K23" s="7">
        <v>1260782</v>
      </c>
      <c r="M23" s="7">
        <v>85061538289</v>
      </c>
      <c r="O23" s="7">
        <v>22782330740</v>
      </c>
      <c r="Q23" s="7">
        <v>62279207549</v>
      </c>
    </row>
    <row r="24" spans="1:17" ht="21" customHeight="1" x14ac:dyDescent="0.25">
      <c r="A24" s="29" t="s">
        <v>59</v>
      </c>
      <c r="C24" s="10">
        <v>0</v>
      </c>
      <c r="E24" s="10">
        <v>0</v>
      </c>
      <c r="G24" s="10">
        <v>0</v>
      </c>
      <c r="I24" s="10">
        <v>0</v>
      </c>
      <c r="K24" s="7">
        <v>3500613</v>
      </c>
      <c r="M24" s="7">
        <v>282466171210</v>
      </c>
      <c r="O24" s="7">
        <v>82601761069</v>
      </c>
      <c r="Q24" s="7">
        <v>199864410141</v>
      </c>
    </row>
    <row r="25" spans="1:17" ht="21" customHeight="1" x14ac:dyDescent="0.25">
      <c r="A25" s="29" t="s">
        <v>182</v>
      </c>
      <c r="C25" s="10">
        <v>0</v>
      </c>
      <c r="E25" s="10">
        <v>0</v>
      </c>
      <c r="G25" s="10">
        <v>0</v>
      </c>
      <c r="I25" s="10">
        <v>0</v>
      </c>
      <c r="K25" s="7">
        <v>1694026</v>
      </c>
      <c r="M25" s="7">
        <v>11453575465</v>
      </c>
      <c r="O25" s="7">
        <v>5428391121</v>
      </c>
      <c r="Q25" s="7">
        <v>6025184344</v>
      </c>
    </row>
    <row r="26" spans="1:17" ht="21" customHeight="1" x14ac:dyDescent="0.25">
      <c r="A26" s="29" t="s">
        <v>55</v>
      </c>
      <c r="C26" s="10">
        <v>0</v>
      </c>
      <c r="E26" s="10">
        <v>0</v>
      </c>
      <c r="G26" s="10">
        <v>0</v>
      </c>
      <c r="I26" s="10">
        <v>0</v>
      </c>
      <c r="K26" s="7">
        <v>8000</v>
      </c>
      <c r="M26" s="7">
        <v>77427065</v>
      </c>
      <c r="O26" s="7">
        <v>189150922</v>
      </c>
      <c r="Q26" s="7">
        <v>-111723857</v>
      </c>
    </row>
    <row r="27" spans="1:17" ht="21" customHeight="1" x14ac:dyDescent="0.25">
      <c r="A27" s="29" t="s">
        <v>138</v>
      </c>
      <c r="C27" s="10">
        <v>0</v>
      </c>
      <c r="E27" s="10">
        <v>0</v>
      </c>
      <c r="G27" s="10">
        <v>0</v>
      </c>
      <c r="I27" s="10">
        <v>0</v>
      </c>
      <c r="K27" s="7">
        <v>8474351</v>
      </c>
      <c r="M27" s="7">
        <v>42900905421</v>
      </c>
      <c r="O27" s="7">
        <v>50550824465</v>
      </c>
      <c r="Q27" s="7">
        <v>-7649919044</v>
      </c>
    </row>
    <row r="28" spans="1:17" ht="21" customHeight="1" x14ac:dyDescent="0.25">
      <c r="A28" s="29" t="s">
        <v>142</v>
      </c>
      <c r="C28" s="10">
        <v>0</v>
      </c>
      <c r="E28" s="10">
        <v>0</v>
      </c>
      <c r="G28" s="10">
        <v>0</v>
      </c>
      <c r="I28" s="10">
        <v>0</v>
      </c>
      <c r="K28" s="7">
        <v>4000000</v>
      </c>
      <c r="M28" s="7">
        <v>60690683168</v>
      </c>
      <c r="O28" s="7">
        <v>50124502200</v>
      </c>
      <c r="Q28" s="7">
        <v>10566180968</v>
      </c>
    </row>
    <row r="29" spans="1:17" ht="21" customHeight="1" x14ac:dyDescent="0.25">
      <c r="A29" s="29" t="s">
        <v>183</v>
      </c>
      <c r="C29" s="10">
        <v>0</v>
      </c>
      <c r="E29" s="10">
        <v>0</v>
      </c>
      <c r="G29" s="10">
        <v>0</v>
      </c>
      <c r="I29" s="10">
        <v>0</v>
      </c>
      <c r="K29" s="7">
        <v>11129718</v>
      </c>
      <c r="M29" s="7">
        <v>77490790689</v>
      </c>
      <c r="O29" s="7">
        <v>75236888755</v>
      </c>
      <c r="Q29" s="7">
        <v>2253901934</v>
      </c>
    </row>
    <row r="30" spans="1:17" ht="21" customHeight="1" x14ac:dyDescent="0.25">
      <c r="A30" s="29" t="s">
        <v>19</v>
      </c>
      <c r="C30" s="10">
        <v>0</v>
      </c>
      <c r="E30" s="10">
        <v>0</v>
      </c>
      <c r="G30" s="10">
        <v>0</v>
      </c>
      <c r="I30" s="10">
        <v>0</v>
      </c>
      <c r="K30" s="7">
        <v>7995619</v>
      </c>
      <c r="M30" s="7">
        <v>238163791563</v>
      </c>
      <c r="O30" s="7">
        <v>152913909634</v>
      </c>
      <c r="Q30" s="7">
        <v>85249881929</v>
      </c>
    </row>
    <row r="31" spans="1:17" ht="21" customHeight="1" x14ac:dyDescent="0.25">
      <c r="A31" s="29" t="s">
        <v>56</v>
      </c>
      <c r="C31" s="10">
        <v>0</v>
      </c>
      <c r="E31" s="10">
        <v>0</v>
      </c>
      <c r="G31" s="10">
        <v>0</v>
      </c>
      <c r="I31" s="10">
        <v>0</v>
      </c>
      <c r="K31" s="7">
        <v>1500000</v>
      </c>
      <c r="M31" s="7">
        <v>22603703073</v>
      </c>
      <c r="O31" s="7">
        <v>18054093852</v>
      </c>
      <c r="Q31" s="7">
        <v>4549609221</v>
      </c>
    </row>
    <row r="32" spans="1:17" ht="21" customHeight="1" x14ac:dyDescent="0.25">
      <c r="A32" s="29" t="s">
        <v>131</v>
      </c>
      <c r="C32" s="10">
        <v>0</v>
      </c>
      <c r="E32" s="10">
        <v>0</v>
      </c>
      <c r="G32" s="10">
        <v>0</v>
      </c>
      <c r="I32" s="10">
        <v>0</v>
      </c>
      <c r="K32" s="7">
        <v>2200000</v>
      </c>
      <c r="M32" s="7">
        <v>37837519483</v>
      </c>
      <c r="O32" s="7">
        <v>38230858258</v>
      </c>
      <c r="Q32" s="7">
        <v>-393338775</v>
      </c>
    </row>
    <row r="33" spans="1:17" ht="21" customHeight="1" x14ac:dyDescent="0.25">
      <c r="A33" s="29" t="s">
        <v>63</v>
      </c>
      <c r="C33" s="10">
        <v>0</v>
      </c>
      <c r="E33" s="10">
        <v>0</v>
      </c>
      <c r="G33" s="10">
        <v>0</v>
      </c>
      <c r="I33" s="10">
        <v>0</v>
      </c>
      <c r="K33" s="7">
        <v>1650000</v>
      </c>
      <c r="M33" s="7">
        <v>4596900000</v>
      </c>
      <c r="O33" s="7">
        <v>19181206687</v>
      </c>
      <c r="Q33" s="7">
        <v>-14584306687</v>
      </c>
    </row>
    <row r="34" spans="1:17" ht="21" customHeight="1" x14ac:dyDescent="0.25">
      <c r="A34" s="29" t="s">
        <v>184</v>
      </c>
      <c r="C34" s="10">
        <v>0</v>
      </c>
      <c r="E34" s="10">
        <v>0</v>
      </c>
      <c r="G34" s="10">
        <v>0</v>
      </c>
      <c r="I34" s="10">
        <v>0</v>
      </c>
      <c r="K34" s="7">
        <v>4890963</v>
      </c>
      <c r="M34" s="7">
        <v>67774354675</v>
      </c>
      <c r="O34" s="7">
        <v>60802132523</v>
      </c>
      <c r="Q34" s="7">
        <v>6972222152</v>
      </c>
    </row>
    <row r="35" spans="1:17" ht="21" customHeight="1" x14ac:dyDescent="0.25">
      <c r="A35" s="29" t="s">
        <v>185</v>
      </c>
      <c r="C35" s="10">
        <v>0</v>
      </c>
      <c r="E35" s="10">
        <v>0</v>
      </c>
      <c r="G35" s="10">
        <v>0</v>
      </c>
      <c r="I35" s="10">
        <v>0</v>
      </c>
      <c r="K35" s="7">
        <v>9492291</v>
      </c>
      <c r="M35" s="7">
        <v>139282158493</v>
      </c>
      <c r="O35" s="7">
        <v>139282158493</v>
      </c>
      <c r="Q35" s="7" t="s">
        <v>223</v>
      </c>
    </row>
    <row r="36" spans="1:17" ht="21" customHeight="1" x14ac:dyDescent="0.25">
      <c r="A36" s="29" t="s">
        <v>127</v>
      </c>
      <c r="C36" s="10">
        <v>0</v>
      </c>
      <c r="E36" s="10">
        <v>0</v>
      </c>
      <c r="G36" s="10">
        <v>0</v>
      </c>
      <c r="I36" s="10">
        <v>0</v>
      </c>
      <c r="K36" s="7">
        <v>199999</v>
      </c>
      <c r="M36" s="7">
        <v>2675914216</v>
      </c>
      <c r="O36" s="7">
        <v>2238938877</v>
      </c>
      <c r="Q36" s="7">
        <v>436975339</v>
      </c>
    </row>
    <row r="37" spans="1:17" ht="21" customHeight="1" x14ac:dyDescent="0.25">
      <c r="A37" s="29" t="s">
        <v>38</v>
      </c>
      <c r="C37" s="10">
        <v>0</v>
      </c>
      <c r="E37" s="10">
        <v>0</v>
      </c>
      <c r="G37" s="10">
        <v>0</v>
      </c>
      <c r="I37" s="10">
        <v>0</v>
      </c>
      <c r="K37" s="7">
        <v>13491376</v>
      </c>
      <c r="M37" s="7">
        <v>132116886414</v>
      </c>
      <c r="O37" s="7">
        <v>215294393918</v>
      </c>
      <c r="Q37" s="7">
        <v>-83177507504</v>
      </c>
    </row>
    <row r="38" spans="1:17" ht="21" customHeight="1" x14ac:dyDescent="0.25">
      <c r="A38" s="29" t="s">
        <v>49</v>
      </c>
      <c r="C38" s="10">
        <v>0</v>
      </c>
      <c r="E38" s="10">
        <v>0</v>
      </c>
      <c r="G38" s="10">
        <v>0</v>
      </c>
      <c r="I38" s="10">
        <v>0</v>
      </c>
      <c r="K38" s="7">
        <v>10070280</v>
      </c>
      <c r="M38" s="7">
        <v>140652888942</v>
      </c>
      <c r="O38" s="7">
        <v>121887234971</v>
      </c>
      <c r="Q38" s="7">
        <v>18765653971</v>
      </c>
    </row>
    <row r="39" spans="1:17" ht="21" customHeight="1" x14ac:dyDescent="0.25">
      <c r="A39" s="29" t="s">
        <v>41</v>
      </c>
      <c r="C39" s="10">
        <v>0</v>
      </c>
      <c r="E39" s="10">
        <v>0</v>
      </c>
      <c r="G39" s="10">
        <v>0</v>
      </c>
      <c r="I39" s="10">
        <v>0</v>
      </c>
      <c r="K39" s="7">
        <v>7904669</v>
      </c>
      <c r="M39" s="7">
        <v>120524253391</v>
      </c>
      <c r="O39" s="7">
        <v>85412267938</v>
      </c>
      <c r="Q39" s="7">
        <v>35111985453</v>
      </c>
    </row>
    <row r="40" spans="1:17" ht="21" customHeight="1" x14ac:dyDescent="0.25">
      <c r="A40" s="29" t="s">
        <v>186</v>
      </c>
      <c r="C40" s="10">
        <v>0</v>
      </c>
      <c r="E40" s="10">
        <v>0</v>
      </c>
      <c r="G40" s="10">
        <v>0</v>
      </c>
      <c r="I40" s="10">
        <v>0</v>
      </c>
      <c r="K40" s="7">
        <v>35200000</v>
      </c>
      <c r="M40" s="7">
        <v>275255215148</v>
      </c>
      <c r="O40" s="7">
        <v>233957076362</v>
      </c>
      <c r="Q40" s="7">
        <v>41298138786</v>
      </c>
    </row>
    <row r="41" spans="1:17" ht="21" customHeight="1" x14ac:dyDescent="0.25">
      <c r="A41" s="29" t="s">
        <v>57</v>
      </c>
      <c r="C41" s="10">
        <v>0</v>
      </c>
      <c r="E41" s="10">
        <v>0</v>
      </c>
      <c r="G41" s="10">
        <v>0</v>
      </c>
      <c r="I41" s="10">
        <v>0</v>
      </c>
      <c r="K41" s="7">
        <v>10750000</v>
      </c>
      <c r="M41" s="7">
        <v>182334543127</v>
      </c>
      <c r="O41" s="7">
        <v>173147344291</v>
      </c>
      <c r="Q41" s="7">
        <v>9187198836</v>
      </c>
    </row>
    <row r="42" spans="1:17" ht="21" customHeight="1" x14ac:dyDescent="0.25">
      <c r="A42" s="29" t="s">
        <v>156</v>
      </c>
      <c r="C42" s="10">
        <v>0</v>
      </c>
      <c r="E42" s="10">
        <v>0</v>
      </c>
      <c r="G42" s="10">
        <v>0</v>
      </c>
      <c r="I42" s="10">
        <v>0</v>
      </c>
      <c r="K42" s="7">
        <v>2000000</v>
      </c>
      <c r="M42" s="7">
        <v>35388180000</v>
      </c>
      <c r="O42" s="7">
        <v>26230710000</v>
      </c>
      <c r="Q42" s="7">
        <v>9157470000</v>
      </c>
    </row>
    <row r="43" spans="1:17" ht="21" customHeight="1" x14ac:dyDescent="0.25">
      <c r="A43" s="29" t="s">
        <v>48</v>
      </c>
      <c r="C43" s="10">
        <v>0</v>
      </c>
      <c r="E43" s="10">
        <v>0</v>
      </c>
      <c r="G43" s="10">
        <v>0</v>
      </c>
      <c r="I43" s="10">
        <v>0</v>
      </c>
      <c r="K43" s="7">
        <v>600000</v>
      </c>
      <c r="M43" s="7">
        <v>24153296800</v>
      </c>
      <c r="O43" s="7">
        <v>13656661470</v>
      </c>
      <c r="Q43" s="7">
        <v>10496635330</v>
      </c>
    </row>
    <row r="44" spans="1:17" ht="21" customHeight="1" x14ac:dyDescent="0.25">
      <c r="A44" s="29" t="s">
        <v>187</v>
      </c>
      <c r="C44" s="10">
        <v>0</v>
      </c>
      <c r="E44" s="10">
        <v>0</v>
      </c>
      <c r="G44" s="10">
        <v>0</v>
      </c>
      <c r="I44" s="10">
        <v>0</v>
      </c>
      <c r="K44" s="7">
        <v>2949049</v>
      </c>
      <c r="M44" s="7">
        <v>30180661892</v>
      </c>
      <c r="O44" s="7">
        <v>27700417257</v>
      </c>
      <c r="Q44" s="7">
        <v>2480244635</v>
      </c>
    </row>
    <row r="45" spans="1:17" ht="21" customHeight="1" x14ac:dyDescent="0.25">
      <c r="A45" s="29" t="s">
        <v>43</v>
      </c>
      <c r="C45" s="10">
        <v>0</v>
      </c>
      <c r="E45" s="10">
        <v>0</v>
      </c>
      <c r="G45" s="10">
        <v>0</v>
      </c>
      <c r="I45" s="10">
        <v>0</v>
      </c>
      <c r="K45" s="7">
        <v>12635693</v>
      </c>
      <c r="M45" s="7">
        <v>181366724973</v>
      </c>
      <c r="O45" s="7">
        <v>191956804873</v>
      </c>
      <c r="Q45" s="7">
        <v>-10590079900</v>
      </c>
    </row>
    <row r="46" spans="1:17" ht="21" customHeight="1" x14ac:dyDescent="0.25">
      <c r="A46" s="29" t="s">
        <v>42</v>
      </c>
      <c r="C46" s="10">
        <v>0</v>
      </c>
      <c r="E46" s="10">
        <v>0</v>
      </c>
      <c r="G46" s="10">
        <v>0</v>
      </c>
      <c r="I46" s="10">
        <v>0</v>
      </c>
      <c r="K46" s="7">
        <v>4439174</v>
      </c>
      <c r="M46" s="7">
        <v>62967231228</v>
      </c>
      <c r="O46" s="7">
        <v>68056975358</v>
      </c>
      <c r="Q46" s="7">
        <v>-5089744130</v>
      </c>
    </row>
    <row r="47" spans="1:17" ht="21" customHeight="1" x14ac:dyDescent="0.25">
      <c r="A47" s="29" t="s">
        <v>40</v>
      </c>
      <c r="C47" s="10">
        <v>0</v>
      </c>
      <c r="E47" s="10">
        <v>0</v>
      </c>
      <c r="G47" s="10">
        <v>0</v>
      </c>
      <c r="I47" s="10">
        <v>0</v>
      </c>
      <c r="K47" s="7">
        <v>4900001</v>
      </c>
      <c r="M47" s="7">
        <v>91864138049</v>
      </c>
      <c r="O47" s="7">
        <v>68417699395</v>
      </c>
      <c r="Q47" s="7">
        <v>23446438654</v>
      </c>
    </row>
    <row r="48" spans="1:17" ht="21" customHeight="1" x14ac:dyDescent="0.25">
      <c r="A48" s="29" t="s">
        <v>39</v>
      </c>
      <c r="C48" s="10">
        <v>0</v>
      </c>
      <c r="E48" s="10">
        <v>0</v>
      </c>
      <c r="G48" s="10">
        <v>0</v>
      </c>
      <c r="I48" s="10">
        <v>0</v>
      </c>
      <c r="K48" s="7">
        <v>16315145</v>
      </c>
      <c r="M48" s="7">
        <v>431504630716</v>
      </c>
      <c r="O48" s="7">
        <v>279560579532</v>
      </c>
      <c r="Q48" s="7">
        <v>151944051184</v>
      </c>
    </row>
    <row r="49" spans="1:17" ht="21" customHeight="1" x14ac:dyDescent="0.25">
      <c r="A49" s="29" t="s">
        <v>36</v>
      </c>
      <c r="C49" s="10">
        <v>0</v>
      </c>
      <c r="E49" s="10">
        <v>0</v>
      </c>
      <c r="G49" s="10">
        <v>0</v>
      </c>
      <c r="I49" s="10">
        <v>0</v>
      </c>
      <c r="K49" s="7">
        <v>2034833</v>
      </c>
      <c r="M49" s="7">
        <v>87132056039</v>
      </c>
      <c r="O49" s="7">
        <v>80603219261</v>
      </c>
      <c r="Q49" s="7">
        <v>6528836778</v>
      </c>
    </row>
    <row r="50" spans="1:17" ht="21" customHeight="1" x14ac:dyDescent="0.25">
      <c r="A50" s="29" t="s">
        <v>188</v>
      </c>
      <c r="C50" s="10">
        <v>0</v>
      </c>
      <c r="E50" s="10">
        <v>0</v>
      </c>
      <c r="G50" s="10">
        <v>0</v>
      </c>
      <c r="I50" s="10">
        <v>0</v>
      </c>
      <c r="K50" s="7">
        <v>400000</v>
      </c>
      <c r="M50" s="7">
        <v>17865704380</v>
      </c>
      <c r="O50" s="7">
        <v>8277776180</v>
      </c>
      <c r="Q50" s="7">
        <v>9587928200</v>
      </c>
    </row>
    <row r="51" spans="1:17" ht="21" customHeight="1" x14ac:dyDescent="0.25">
      <c r="A51" s="29" t="s">
        <v>28</v>
      </c>
      <c r="C51" s="10">
        <v>0</v>
      </c>
      <c r="E51" s="10">
        <v>0</v>
      </c>
      <c r="G51" s="10">
        <v>0</v>
      </c>
      <c r="I51" s="10">
        <v>0</v>
      </c>
      <c r="K51" s="7">
        <v>10344102</v>
      </c>
      <c r="M51" s="7">
        <v>75638003927</v>
      </c>
      <c r="O51" s="7">
        <v>93552553406</v>
      </c>
      <c r="Q51" s="7">
        <v>-17914549479</v>
      </c>
    </row>
    <row r="52" spans="1:17" ht="21" customHeight="1" x14ac:dyDescent="0.25">
      <c r="A52" s="29" t="s">
        <v>189</v>
      </c>
      <c r="C52" s="10">
        <v>0</v>
      </c>
      <c r="E52" s="10">
        <v>0</v>
      </c>
      <c r="G52" s="10">
        <v>0</v>
      </c>
      <c r="I52" s="10">
        <v>0</v>
      </c>
      <c r="K52" s="7">
        <v>6896067</v>
      </c>
      <c r="M52" s="7">
        <v>55465066881</v>
      </c>
      <c r="O52" s="7">
        <v>55465066881</v>
      </c>
      <c r="Q52" s="7" t="s">
        <v>223</v>
      </c>
    </row>
    <row r="53" spans="1:17" ht="21" customHeight="1" x14ac:dyDescent="0.25">
      <c r="A53" s="29" t="s">
        <v>151</v>
      </c>
      <c r="C53" s="10">
        <v>0</v>
      </c>
      <c r="E53" s="10">
        <v>0</v>
      </c>
      <c r="G53" s="10">
        <v>0</v>
      </c>
      <c r="I53" s="10">
        <v>0</v>
      </c>
      <c r="K53" s="7">
        <v>25500000</v>
      </c>
      <c r="M53" s="7">
        <v>321500809183</v>
      </c>
      <c r="O53" s="7">
        <v>174679836330</v>
      </c>
      <c r="Q53" s="7">
        <v>146820972853</v>
      </c>
    </row>
    <row r="54" spans="1:17" ht="21" customHeight="1" x14ac:dyDescent="0.25">
      <c r="A54" s="29" t="s">
        <v>190</v>
      </c>
      <c r="C54" s="10">
        <v>0</v>
      </c>
      <c r="E54" s="10">
        <v>0</v>
      </c>
      <c r="G54" s="10">
        <v>0</v>
      </c>
      <c r="I54" s="10">
        <v>0</v>
      </c>
      <c r="K54" s="7">
        <v>15200000</v>
      </c>
      <c r="M54" s="7">
        <v>54998798400</v>
      </c>
      <c r="O54" s="7">
        <v>58905471107</v>
      </c>
      <c r="Q54" s="7">
        <v>-3906672707</v>
      </c>
    </row>
    <row r="55" spans="1:17" ht="21" customHeight="1" x14ac:dyDescent="0.25">
      <c r="A55" s="29" t="s">
        <v>191</v>
      </c>
      <c r="C55" s="10">
        <v>0</v>
      </c>
      <c r="E55" s="10">
        <v>0</v>
      </c>
      <c r="G55" s="10">
        <v>0</v>
      </c>
      <c r="I55" s="10">
        <v>0</v>
      </c>
      <c r="K55" s="7">
        <v>3200000</v>
      </c>
      <c r="M55" s="7">
        <v>55831236807</v>
      </c>
      <c r="O55" s="7">
        <v>52014138706</v>
      </c>
      <c r="Q55" s="7">
        <v>3817098101</v>
      </c>
    </row>
    <row r="56" spans="1:17" ht="21" customHeight="1" x14ac:dyDescent="0.25">
      <c r="A56" s="29" t="s">
        <v>18</v>
      </c>
      <c r="C56" s="10">
        <v>0</v>
      </c>
      <c r="E56" s="10">
        <v>0</v>
      </c>
      <c r="G56" s="10">
        <v>0</v>
      </c>
      <c r="I56" s="10">
        <v>0</v>
      </c>
      <c r="K56" s="7">
        <v>47743867</v>
      </c>
      <c r="M56" s="7">
        <v>316405868258</v>
      </c>
      <c r="O56" s="7">
        <v>229200652259</v>
      </c>
      <c r="Q56" s="7">
        <v>87205215999</v>
      </c>
    </row>
    <row r="57" spans="1:17" ht="21" customHeight="1" x14ac:dyDescent="0.25">
      <c r="A57" s="29" t="s">
        <v>17</v>
      </c>
      <c r="C57" s="10">
        <v>0</v>
      </c>
      <c r="E57" s="10">
        <v>0</v>
      </c>
      <c r="G57" s="10">
        <v>0</v>
      </c>
      <c r="I57" s="10">
        <v>0</v>
      </c>
      <c r="K57" s="7">
        <v>200000</v>
      </c>
      <c r="M57" s="7">
        <v>3159090900</v>
      </c>
      <c r="O57" s="7">
        <v>4516638288</v>
      </c>
      <c r="Q57" s="7">
        <v>-1357547388</v>
      </c>
    </row>
    <row r="58" spans="1:17" ht="21" customHeight="1" x14ac:dyDescent="0.25">
      <c r="A58" s="29" t="s">
        <v>16</v>
      </c>
      <c r="C58" s="10">
        <v>0</v>
      </c>
      <c r="E58" s="10">
        <v>0</v>
      </c>
      <c r="G58" s="10">
        <v>0</v>
      </c>
      <c r="I58" s="10">
        <v>0</v>
      </c>
      <c r="K58" s="7">
        <v>75000000</v>
      </c>
      <c r="M58" s="7">
        <v>269710567120</v>
      </c>
      <c r="O58" s="7">
        <v>230886500724</v>
      </c>
      <c r="Q58" s="7">
        <v>38824066396</v>
      </c>
    </row>
    <row r="59" spans="1:17" ht="21" customHeight="1" x14ac:dyDescent="0.25">
      <c r="A59" s="29" t="s">
        <v>192</v>
      </c>
      <c r="C59" s="10">
        <v>0</v>
      </c>
      <c r="E59" s="10">
        <v>0</v>
      </c>
      <c r="G59" s="10">
        <v>0</v>
      </c>
      <c r="I59" s="10">
        <v>0</v>
      </c>
      <c r="K59" s="7">
        <v>37660</v>
      </c>
      <c r="M59" s="7">
        <v>2622086920</v>
      </c>
      <c r="O59" s="7">
        <v>1500228969</v>
      </c>
      <c r="Q59" s="7">
        <v>1121857951</v>
      </c>
    </row>
    <row r="60" spans="1:17" ht="21" customHeight="1" x14ac:dyDescent="0.25">
      <c r="A60" s="29" t="s">
        <v>193</v>
      </c>
      <c r="C60" s="10">
        <v>0</v>
      </c>
      <c r="E60" s="10">
        <v>0</v>
      </c>
      <c r="G60" s="10">
        <v>0</v>
      </c>
      <c r="I60" s="10">
        <v>0</v>
      </c>
      <c r="K60" s="7">
        <v>250000</v>
      </c>
      <c r="M60" s="7">
        <v>8148724939</v>
      </c>
      <c r="O60" s="7">
        <v>10974670731</v>
      </c>
      <c r="Q60" s="7">
        <v>-2825945792</v>
      </c>
    </row>
    <row r="61" spans="1:17" ht="21" customHeight="1" x14ac:dyDescent="0.25">
      <c r="A61" s="29" t="s">
        <v>146</v>
      </c>
      <c r="C61" s="10">
        <v>0</v>
      </c>
      <c r="E61" s="10">
        <v>0</v>
      </c>
      <c r="G61" s="10">
        <v>0</v>
      </c>
      <c r="I61" s="10">
        <v>0</v>
      </c>
      <c r="K61" s="7">
        <v>500000</v>
      </c>
      <c r="M61" s="7">
        <v>7684006565</v>
      </c>
      <c r="O61" s="7">
        <v>7635719937</v>
      </c>
      <c r="Q61" s="7">
        <v>48286628</v>
      </c>
    </row>
    <row r="62" spans="1:17" ht="21" customHeight="1" x14ac:dyDescent="0.25">
      <c r="A62" s="29" t="s">
        <v>159</v>
      </c>
      <c r="C62" s="10">
        <v>0</v>
      </c>
      <c r="E62" s="10">
        <v>0</v>
      </c>
      <c r="G62" s="10">
        <v>0</v>
      </c>
      <c r="I62" s="10">
        <v>0</v>
      </c>
      <c r="K62" s="7">
        <v>571764</v>
      </c>
      <c r="M62" s="7">
        <v>18242807574</v>
      </c>
      <c r="O62" s="7">
        <v>7743169788</v>
      </c>
      <c r="Q62" s="7">
        <v>10499637786</v>
      </c>
    </row>
    <row r="63" spans="1:17" ht="21" customHeight="1" x14ac:dyDescent="0.25">
      <c r="A63" s="29" t="s">
        <v>120</v>
      </c>
      <c r="C63" s="10">
        <v>0</v>
      </c>
      <c r="E63" s="10">
        <v>0</v>
      </c>
      <c r="G63" s="10">
        <v>0</v>
      </c>
      <c r="I63" s="10">
        <v>0</v>
      </c>
      <c r="K63" s="7">
        <v>3223</v>
      </c>
      <c r="M63" s="7">
        <v>86375077</v>
      </c>
      <c r="O63" s="7">
        <v>65897598</v>
      </c>
      <c r="Q63" s="7">
        <v>20477479</v>
      </c>
    </row>
    <row r="64" spans="1:17" ht="21" customHeight="1" x14ac:dyDescent="0.25">
      <c r="A64" s="29" t="s">
        <v>194</v>
      </c>
      <c r="C64" s="10">
        <v>0</v>
      </c>
      <c r="E64" s="10">
        <v>0</v>
      </c>
      <c r="G64" s="10">
        <v>0</v>
      </c>
      <c r="I64" s="10">
        <v>0</v>
      </c>
      <c r="K64" s="7">
        <v>9100000</v>
      </c>
      <c r="M64" s="7">
        <v>179455451379</v>
      </c>
      <c r="O64" s="7">
        <v>141858663090</v>
      </c>
      <c r="Q64" s="7">
        <v>37596788289</v>
      </c>
    </row>
    <row r="65" spans="1:17" ht="21" customHeight="1" x14ac:dyDescent="0.25">
      <c r="A65" s="29" t="s">
        <v>195</v>
      </c>
      <c r="C65" s="10">
        <v>0</v>
      </c>
      <c r="E65" s="10">
        <v>0</v>
      </c>
      <c r="G65" s="10">
        <v>0</v>
      </c>
      <c r="I65" s="10">
        <v>0</v>
      </c>
      <c r="K65" s="7">
        <v>4500000</v>
      </c>
      <c r="M65" s="7">
        <v>59482080244</v>
      </c>
      <c r="O65" s="7">
        <v>92181815679</v>
      </c>
      <c r="Q65" s="7">
        <v>-32699735435</v>
      </c>
    </row>
    <row r="66" spans="1:17" ht="21" customHeight="1" x14ac:dyDescent="0.25">
      <c r="A66" s="29" t="s">
        <v>196</v>
      </c>
      <c r="C66" s="10">
        <v>0</v>
      </c>
      <c r="E66" s="10">
        <v>0</v>
      </c>
      <c r="G66" s="10">
        <v>0</v>
      </c>
      <c r="I66" s="10">
        <v>0</v>
      </c>
      <c r="K66" s="7">
        <v>11000000</v>
      </c>
      <c r="M66" s="7">
        <v>181112511020</v>
      </c>
      <c r="O66" s="7">
        <v>221926641697</v>
      </c>
      <c r="Q66" s="7">
        <v>-40814130677</v>
      </c>
    </row>
    <row r="67" spans="1:17" ht="21" customHeight="1" x14ac:dyDescent="0.25">
      <c r="A67" s="29" t="s">
        <v>197</v>
      </c>
      <c r="C67" s="10">
        <v>0</v>
      </c>
      <c r="E67" s="10">
        <v>0</v>
      </c>
      <c r="G67" s="10">
        <v>0</v>
      </c>
      <c r="I67" s="10">
        <v>0</v>
      </c>
      <c r="K67" s="7">
        <v>173</v>
      </c>
      <c r="M67" s="7">
        <v>2664480</v>
      </c>
      <c r="O67" s="7">
        <v>2685103</v>
      </c>
      <c r="Q67" s="7">
        <v>-20623</v>
      </c>
    </row>
    <row r="68" spans="1:17" ht="21" customHeight="1" x14ac:dyDescent="0.25">
      <c r="A68" s="29" t="s">
        <v>198</v>
      </c>
      <c r="C68" s="10">
        <v>0</v>
      </c>
      <c r="E68" s="10">
        <v>0</v>
      </c>
      <c r="G68" s="10">
        <v>0</v>
      </c>
      <c r="I68" s="10">
        <v>0</v>
      </c>
      <c r="K68" s="7">
        <v>474516</v>
      </c>
      <c r="M68" s="7">
        <v>5479635707</v>
      </c>
      <c r="O68" s="7">
        <v>6879130325</v>
      </c>
      <c r="Q68" s="7">
        <v>-1399494618</v>
      </c>
    </row>
    <row r="69" spans="1:17" ht="21" customHeight="1" x14ac:dyDescent="0.25">
      <c r="A69" s="29" t="s">
        <v>199</v>
      </c>
      <c r="C69" s="10">
        <v>0</v>
      </c>
      <c r="E69" s="10">
        <v>0</v>
      </c>
      <c r="G69" s="10">
        <v>0</v>
      </c>
      <c r="I69" s="10">
        <v>0</v>
      </c>
      <c r="K69" s="7">
        <v>1112640</v>
      </c>
      <c r="M69" s="7">
        <v>16502504474</v>
      </c>
      <c r="O69" s="7">
        <v>4567685940</v>
      </c>
      <c r="Q69" s="7">
        <v>11934818534</v>
      </c>
    </row>
    <row r="70" spans="1:17" ht="21" customHeight="1" x14ac:dyDescent="0.25">
      <c r="A70" s="29" t="s">
        <v>200</v>
      </c>
      <c r="C70" s="10">
        <v>0</v>
      </c>
      <c r="E70" s="10">
        <v>0</v>
      </c>
      <c r="G70" s="10">
        <v>0</v>
      </c>
      <c r="I70" s="10">
        <v>0</v>
      </c>
      <c r="K70" s="7">
        <v>7824000</v>
      </c>
      <c r="M70" s="7">
        <v>90583930931</v>
      </c>
      <c r="O70" s="7">
        <v>78796570376</v>
      </c>
      <c r="Q70" s="7">
        <v>11787360555</v>
      </c>
    </row>
    <row r="71" spans="1:17" ht="21" customHeight="1" x14ac:dyDescent="0.25">
      <c r="A71" s="29" t="s">
        <v>201</v>
      </c>
      <c r="C71" s="10">
        <v>0</v>
      </c>
      <c r="E71" s="10">
        <v>0</v>
      </c>
      <c r="G71" s="10">
        <v>0</v>
      </c>
      <c r="I71" s="10">
        <v>0</v>
      </c>
      <c r="K71" s="7">
        <v>6640000</v>
      </c>
      <c r="M71" s="7">
        <v>142478971576</v>
      </c>
      <c r="O71" s="7">
        <v>125420654579</v>
      </c>
      <c r="Q71" s="7">
        <v>17058316997</v>
      </c>
    </row>
    <row r="72" spans="1:17" ht="21" customHeight="1" x14ac:dyDescent="0.25">
      <c r="A72" s="29" t="s">
        <v>46</v>
      </c>
      <c r="C72" s="10">
        <v>0</v>
      </c>
      <c r="E72" s="10">
        <v>0</v>
      </c>
      <c r="G72" s="10">
        <v>0</v>
      </c>
      <c r="I72" s="10">
        <v>0</v>
      </c>
      <c r="K72" s="7">
        <v>8600000</v>
      </c>
      <c r="M72" s="7">
        <v>102779063703</v>
      </c>
      <c r="O72" s="7">
        <v>93366969281</v>
      </c>
      <c r="Q72" s="7">
        <v>9412094422</v>
      </c>
    </row>
    <row r="73" spans="1:17" ht="21" customHeight="1" x14ac:dyDescent="0.25">
      <c r="A73" s="29" t="s">
        <v>202</v>
      </c>
      <c r="C73" s="10">
        <v>0</v>
      </c>
      <c r="E73" s="10">
        <v>0</v>
      </c>
      <c r="G73" s="10">
        <v>0</v>
      </c>
      <c r="I73" s="10">
        <v>0</v>
      </c>
      <c r="K73" s="7">
        <v>137154</v>
      </c>
      <c r="M73" s="7">
        <v>3953823673</v>
      </c>
      <c r="O73" s="7">
        <v>4954688250</v>
      </c>
      <c r="Q73" s="7">
        <v>-1000864577</v>
      </c>
    </row>
    <row r="74" spans="1:17" ht="21" customHeight="1" x14ac:dyDescent="0.25">
      <c r="A74" s="29" t="s">
        <v>52</v>
      </c>
      <c r="C74" s="10">
        <v>0</v>
      </c>
      <c r="E74" s="10">
        <v>0</v>
      </c>
      <c r="G74" s="10">
        <v>0</v>
      </c>
      <c r="I74" s="10">
        <v>0</v>
      </c>
      <c r="K74" s="7">
        <v>100000</v>
      </c>
      <c r="M74" s="7">
        <v>2131243234</v>
      </c>
      <c r="O74" s="7">
        <v>1637630918</v>
      </c>
      <c r="Q74" s="7">
        <v>493612316</v>
      </c>
    </row>
    <row r="75" spans="1:17" ht="21" customHeight="1" x14ac:dyDescent="0.25">
      <c r="A75" s="29" t="s">
        <v>161</v>
      </c>
      <c r="C75" s="10">
        <v>0</v>
      </c>
      <c r="E75" s="10">
        <v>0</v>
      </c>
      <c r="G75" s="10">
        <v>0</v>
      </c>
      <c r="I75" s="10">
        <v>0</v>
      </c>
      <c r="K75" s="7">
        <v>130000</v>
      </c>
      <c r="M75" s="7">
        <v>21129470503</v>
      </c>
      <c r="O75" s="7">
        <v>14957466225</v>
      </c>
      <c r="Q75" s="7">
        <v>6172004278</v>
      </c>
    </row>
    <row r="76" spans="1:17" ht="21" customHeight="1" x14ac:dyDescent="0.25">
      <c r="A76" s="29" t="s">
        <v>27</v>
      </c>
      <c r="C76" s="10">
        <v>0</v>
      </c>
      <c r="E76" s="10">
        <v>0</v>
      </c>
      <c r="G76" s="10">
        <v>0</v>
      </c>
      <c r="I76" s="10">
        <v>0</v>
      </c>
      <c r="K76" s="7">
        <v>1909230</v>
      </c>
      <c r="M76" s="7">
        <v>191354763286</v>
      </c>
      <c r="O76" s="7">
        <v>104694772349</v>
      </c>
      <c r="Q76" s="7">
        <v>86659990937</v>
      </c>
    </row>
    <row r="77" spans="1:17" ht="21" customHeight="1" x14ac:dyDescent="0.25">
      <c r="A77" s="29" t="s">
        <v>168</v>
      </c>
      <c r="C77" s="10">
        <v>0</v>
      </c>
      <c r="E77" s="10">
        <v>0</v>
      </c>
      <c r="G77" s="10">
        <v>0</v>
      </c>
      <c r="I77" s="10">
        <v>0</v>
      </c>
      <c r="K77" s="7">
        <v>406308</v>
      </c>
      <c r="M77" s="7">
        <v>9222712104</v>
      </c>
      <c r="O77" s="7">
        <v>2562064641</v>
      </c>
      <c r="Q77" s="7">
        <v>6660647463</v>
      </c>
    </row>
    <row r="78" spans="1:17" ht="21" customHeight="1" x14ac:dyDescent="0.25">
      <c r="A78" s="29" t="s">
        <v>203</v>
      </c>
      <c r="C78" s="10">
        <v>0</v>
      </c>
      <c r="E78" s="10">
        <v>0</v>
      </c>
      <c r="G78" s="10">
        <v>0</v>
      </c>
      <c r="I78" s="10">
        <v>0</v>
      </c>
      <c r="K78" s="7">
        <v>2010677</v>
      </c>
      <c r="M78" s="7">
        <v>64764750919</v>
      </c>
      <c r="O78" s="7">
        <v>62452736300</v>
      </c>
      <c r="Q78" s="7">
        <v>2312014619</v>
      </c>
    </row>
    <row r="79" spans="1:17" ht="21" customHeight="1" x14ac:dyDescent="0.25">
      <c r="A79" s="29" t="s">
        <v>22</v>
      </c>
      <c r="C79" s="10">
        <v>0</v>
      </c>
      <c r="E79" s="10">
        <v>0</v>
      </c>
      <c r="G79" s="10">
        <v>0</v>
      </c>
      <c r="I79" s="10">
        <v>0</v>
      </c>
      <c r="K79" s="7">
        <v>300000</v>
      </c>
      <c r="M79" s="7">
        <v>50870289562</v>
      </c>
      <c r="O79" s="7">
        <v>37408569375</v>
      </c>
      <c r="Q79" s="7">
        <v>13461720187</v>
      </c>
    </row>
    <row r="80" spans="1:17" ht="21" customHeight="1" x14ac:dyDescent="0.25">
      <c r="A80" s="29" t="s">
        <v>204</v>
      </c>
      <c r="C80" s="10">
        <v>0</v>
      </c>
      <c r="E80" s="10">
        <v>0</v>
      </c>
      <c r="G80" s="10">
        <v>0</v>
      </c>
      <c r="I80" s="10">
        <v>0</v>
      </c>
      <c r="K80" s="7">
        <v>4850000</v>
      </c>
      <c r="M80" s="7">
        <v>232839315587</v>
      </c>
      <c r="O80" s="7">
        <v>201413236908</v>
      </c>
      <c r="Q80" s="7">
        <v>31426078679</v>
      </c>
    </row>
    <row r="81" spans="1:17" ht="21" customHeight="1" x14ac:dyDescent="0.25">
      <c r="A81" s="29" t="s">
        <v>24</v>
      </c>
      <c r="C81" s="10">
        <v>0</v>
      </c>
      <c r="E81" s="10">
        <v>0</v>
      </c>
      <c r="G81" s="10">
        <v>0</v>
      </c>
      <c r="I81" s="10">
        <v>0</v>
      </c>
      <c r="K81" s="7">
        <v>600</v>
      </c>
      <c r="M81" s="7">
        <v>18307846</v>
      </c>
      <c r="O81" s="7">
        <v>17885171</v>
      </c>
      <c r="Q81" s="7">
        <v>422675</v>
      </c>
    </row>
    <row r="82" spans="1:17" ht="21" customHeight="1" x14ac:dyDescent="0.25">
      <c r="A82" s="29" t="s">
        <v>33</v>
      </c>
      <c r="C82" s="10">
        <v>0</v>
      </c>
      <c r="E82" s="10">
        <v>0</v>
      </c>
      <c r="G82" s="10">
        <v>0</v>
      </c>
      <c r="I82" s="10">
        <v>0</v>
      </c>
      <c r="K82" s="7">
        <v>15500000</v>
      </c>
      <c r="M82" s="7">
        <v>292388622820</v>
      </c>
      <c r="O82" s="7">
        <v>250241020719</v>
      </c>
      <c r="Q82" s="7">
        <v>42147602101</v>
      </c>
    </row>
    <row r="83" spans="1:17" ht="21" customHeight="1" x14ac:dyDescent="0.25">
      <c r="A83" s="29" t="s">
        <v>205</v>
      </c>
      <c r="C83" s="10">
        <v>0</v>
      </c>
      <c r="E83" s="10">
        <v>0</v>
      </c>
      <c r="G83" s="10">
        <v>0</v>
      </c>
      <c r="I83" s="10">
        <v>0</v>
      </c>
      <c r="K83" s="7">
        <v>1000000</v>
      </c>
      <c r="M83" s="7">
        <v>38156133521</v>
      </c>
      <c r="O83" s="7">
        <v>47300546512</v>
      </c>
      <c r="Q83" s="7">
        <v>-9144412991</v>
      </c>
    </row>
    <row r="84" spans="1:17" ht="21" customHeight="1" x14ac:dyDescent="0.25">
      <c r="A84" s="29" t="s">
        <v>206</v>
      </c>
      <c r="C84" s="10">
        <v>0</v>
      </c>
      <c r="E84" s="10">
        <v>0</v>
      </c>
      <c r="G84" s="10">
        <v>0</v>
      </c>
      <c r="I84" s="10">
        <v>0</v>
      </c>
      <c r="K84" s="7">
        <v>1169230</v>
      </c>
      <c r="M84" s="7">
        <v>56085196647</v>
      </c>
      <c r="O84" s="7">
        <v>48486152329</v>
      </c>
      <c r="Q84" s="7">
        <v>7599044318</v>
      </c>
    </row>
    <row r="85" spans="1:17" ht="21" customHeight="1" x14ac:dyDescent="0.25">
      <c r="A85" s="29" t="s">
        <v>23</v>
      </c>
      <c r="C85" s="10">
        <v>0</v>
      </c>
      <c r="E85" s="10">
        <v>0</v>
      </c>
      <c r="G85" s="10">
        <v>0</v>
      </c>
      <c r="I85" s="10">
        <v>0</v>
      </c>
      <c r="K85" s="7">
        <v>2531594</v>
      </c>
      <c r="M85" s="7">
        <v>220787202649</v>
      </c>
      <c r="O85" s="7">
        <v>256840172776</v>
      </c>
      <c r="Q85" s="7">
        <v>-36052970127</v>
      </c>
    </row>
    <row r="86" spans="1:17" ht="21" customHeight="1" x14ac:dyDescent="0.25">
      <c r="A86" s="29" t="s">
        <v>207</v>
      </c>
      <c r="C86" s="10">
        <v>0</v>
      </c>
      <c r="E86" s="10">
        <v>0</v>
      </c>
      <c r="G86" s="10">
        <v>0</v>
      </c>
      <c r="I86" s="10">
        <v>0</v>
      </c>
      <c r="K86" s="7">
        <v>1500000</v>
      </c>
      <c r="M86" s="7">
        <v>64989565909</v>
      </c>
      <c r="O86" s="7">
        <v>50300367187</v>
      </c>
      <c r="Q86" s="7">
        <v>14689198722</v>
      </c>
    </row>
    <row r="87" spans="1:17" ht="21" customHeight="1" x14ac:dyDescent="0.25">
      <c r="A87" s="29" t="s">
        <v>208</v>
      </c>
      <c r="C87" s="10">
        <v>0</v>
      </c>
      <c r="E87" s="10">
        <v>0</v>
      </c>
      <c r="G87" s="10">
        <v>0</v>
      </c>
      <c r="I87" s="10">
        <v>0</v>
      </c>
      <c r="K87" s="7">
        <v>12954981</v>
      </c>
      <c r="M87" s="7">
        <v>49254288405</v>
      </c>
      <c r="O87" s="7">
        <v>28527407084</v>
      </c>
      <c r="Q87" s="7">
        <v>20726881321</v>
      </c>
    </row>
    <row r="88" spans="1:17" ht="21" customHeight="1" x14ac:dyDescent="0.25">
      <c r="A88" s="29" t="s">
        <v>140</v>
      </c>
      <c r="C88" s="10">
        <v>0</v>
      </c>
      <c r="E88" s="10">
        <v>0</v>
      </c>
      <c r="G88" s="10">
        <v>0</v>
      </c>
      <c r="I88" s="10">
        <v>0</v>
      </c>
      <c r="K88" s="7">
        <v>3000000</v>
      </c>
      <c r="M88" s="13">
        <v>65814462946</v>
      </c>
      <c r="O88" s="13">
        <v>32848002750</v>
      </c>
      <c r="Q88" s="13">
        <v>32966460196</v>
      </c>
    </row>
    <row r="89" spans="1:17" ht="19.5" thickBot="1" x14ac:dyDescent="0.3">
      <c r="E89" s="14">
        <f>SUM(E8:E88)</f>
        <v>2420929203</v>
      </c>
      <c r="G89" s="14">
        <f>SUM(G8:G88)</f>
        <v>674899974</v>
      </c>
      <c r="I89" s="14">
        <f>SUM(I8:I88)</f>
        <v>1746029229</v>
      </c>
      <c r="M89" s="14">
        <f>SUM(M8:M88)</f>
        <v>7164312135643</v>
      </c>
      <c r="O89" s="7">
        <f>SUM(O8:O88)</f>
        <v>5862330670339</v>
      </c>
      <c r="Q89" s="14">
        <f>SUM(Q8:Q88)</f>
        <v>1301981465304</v>
      </c>
    </row>
    <row r="90" spans="1:17" ht="19.5" thickTop="1" x14ac:dyDescent="0.25">
      <c r="O90" s="18"/>
    </row>
  </sheetData>
  <mergeCells count="13">
    <mergeCell ref="O7"/>
    <mergeCell ref="Q7"/>
    <mergeCell ref="K6:Q6"/>
    <mergeCell ref="A6:A7"/>
    <mergeCell ref="C7"/>
    <mergeCell ref="E7"/>
    <mergeCell ref="G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7"/>
  <sheetViews>
    <sheetView rightToLeft="1" zoomScale="85" zoomScaleNormal="85" workbookViewId="0">
      <selection activeCell="O12" sqref="O12"/>
    </sheetView>
  </sheetViews>
  <sheetFormatPr defaultRowHeight="18.75" x14ac:dyDescent="0.25"/>
  <cols>
    <col min="1" max="1" width="31.5703125" style="2" bestFit="1" customWidth="1"/>
    <col min="2" max="2" width="1" style="2" customWidth="1"/>
    <col min="3" max="3" width="14.7109375" style="7" bestFit="1" customWidth="1"/>
    <col min="4" max="4" width="1" style="2" customWidth="1"/>
    <col min="5" max="5" width="18.140625" style="7" bestFit="1" customWidth="1"/>
    <col min="6" max="6" width="1" style="2" customWidth="1"/>
    <col min="7" max="7" width="14.42578125" style="7" bestFit="1" customWidth="1"/>
    <col min="8" max="8" width="1" style="2" customWidth="1"/>
    <col min="9" max="9" width="18.140625" style="7" bestFit="1" customWidth="1"/>
    <col min="10" max="10" width="1" style="2" customWidth="1"/>
    <col min="11" max="11" width="16" style="7" bestFit="1" customWidth="1"/>
    <col min="12" max="12" width="1" style="2" customWidth="1"/>
    <col min="13" max="13" width="16.7109375" style="7" bestFit="1" customWidth="1"/>
    <col min="14" max="14" width="1" style="2" customWidth="1"/>
    <col min="15" max="15" width="22.85546875" style="7" bestFit="1" customWidth="1"/>
    <col min="16" max="16" width="1" style="2" customWidth="1"/>
    <col min="17" max="17" width="18.5703125" style="7" bestFit="1" customWidth="1"/>
    <col min="18" max="18" width="1" style="2" customWidth="1"/>
    <col min="19" max="19" width="18.140625" style="7" bestFit="1" customWidth="1"/>
    <col min="20" max="20" width="1" style="2" customWidth="1"/>
    <col min="21" max="21" width="15.710937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30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3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1" ht="21" x14ac:dyDescent="0.25">
      <c r="A6" s="38" t="s">
        <v>3</v>
      </c>
      <c r="C6" s="34" t="s">
        <v>104</v>
      </c>
      <c r="D6" s="34" t="s">
        <v>104</v>
      </c>
      <c r="E6" s="34" t="s">
        <v>104</v>
      </c>
      <c r="F6" s="34" t="s">
        <v>104</v>
      </c>
      <c r="G6" s="34" t="s">
        <v>104</v>
      </c>
      <c r="H6" s="34" t="s">
        <v>104</v>
      </c>
      <c r="I6" s="34" t="s">
        <v>104</v>
      </c>
      <c r="J6" s="34" t="s">
        <v>104</v>
      </c>
      <c r="K6" s="34" t="s">
        <v>104</v>
      </c>
      <c r="M6" s="34" t="s">
        <v>105</v>
      </c>
      <c r="N6" s="34" t="s">
        <v>105</v>
      </c>
      <c r="O6" s="34" t="s">
        <v>105</v>
      </c>
      <c r="P6" s="34" t="s">
        <v>105</v>
      </c>
      <c r="Q6" s="34" t="s">
        <v>105</v>
      </c>
      <c r="R6" s="34" t="s">
        <v>105</v>
      </c>
      <c r="S6" s="34" t="s">
        <v>105</v>
      </c>
      <c r="T6" s="34" t="s">
        <v>105</v>
      </c>
      <c r="U6" s="34" t="s">
        <v>105</v>
      </c>
    </row>
    <row r="7" spans="1:21" ht="55.5" customHeight="1" x14ac:dyDescent="0.25">
      <c r="A7" s="34" t="s">
        <v>3</v>
      </c>
      <c r="C7" s="36" t="s">
        <v>209</v>
      </c>
      <c r="E7" s="36" t="s">
        <v>210</v>
      </c>
      <c r="G7" s="36" t="s">
        <v>211</v>
      </c>
      <c r="I7" s="36" t="s">
        <v>72</v>
      </c>
      <c r="K7" s="39" t="s">
        <v>212</v>
      </c>
      <c r="M7" s="39" t="s">
        <v>209</v>
      </c>
      <c r="O7" s="36" t="s">
        <v>210</v>
      </c>
      <c r="Q7" s="36" t="s">
        <v>211</v>
      </c>
      <c r="S7" s="36" t="s">
        <v>72</v>
      </c>
      <c r="U7" s="42" t="s">
        <v>212</v>
      </c>
    </row>
    <row r="8" spans="1:21" ht="21" x14ac:dyDescent="0.25">
      <c r="A8" s="15" t="s">
        <v>31</v>
      </c>
      <c r="C8" s="4">
        <v>0</v>
      </c>
      <c r="E8" s="7">
        <v>-2664236840</v>
      </c>
      <c r="G8" s="7">
        <v>1746029229</v>
      </c>
      <c r="I8" s="7">
        <v>-918207611</v>
      </c>
      <c r="K8" s="19">
        <v>2.5000000000000001E-3</v>
      </c>
      <c r="M8" s="4">
        <v>0</v>
      </c>
      <c r="O8" s="4">
        <v>0</v>
      </c>
      <c r="Q8" s="7">
        <v>1746029229</v>
      </c>
      <c r="S8" s="7">
        <v>1746029229</v>
      </c>
      <c r="U8" s="19">
        <v>2.0999999999999999E-3</v>
      </c>
    </row>
    <row r="9" spans="1:21" ht="21" x14ac:dyDescent="0.25">
      <c r="A9" s="15" t="s">
        <v>50</v>
      </c>
      <c r="C9" s="4">
        <v>0</v>
      </c>
      <c r="E9" s="7">
        <v>247594396</v>
      </c>
      <c r="G9" s="4">
        <v>0</v>
      </c>
      <c r="I9" s="7">
        <v>247594396</v>
      </c>
      <c r="K9" s="19">
        <v>-6.9999999999999999E-4</v>
      </c>
      <c r="M9" s="7">
        <v>235377240</v>
      </c>
      <c r="O9" s="7">
        <v>-4501474271</v>
      </c>
      <c r="Q9" s="7">
        <v>125274113685</v>
      </c>
      <c r="S9" s="7">
        <v>121008016654</v>
      </c>
      <c r="U9" s="19">
        <v>0.1447</v>
      </c>
    </row>
    <row r="10" spans="1:21" ht="21" x14ac:dyDescent="0.25">
      <c r="A10" s="15" t="s">
        <v>174</v>
      </c>
      <c r="C10" s="4">
        <v>0</v>
      </c>
      <c r="E10" s="4">
        <v>0</v>
      </c>
      <c r="G10" s="4">
        <v>0</v>
      </c>
      <c r="I10" s="4">
        <v>0</v>
      </c>
      <c r="K10" s="30">
        <v>0</v>
      </c>
      <c r="M10" s="4">
        <v>0</v>
      </c>
      <c r="O10" s="4">
        <v>0</v>
      </c>
      <c r="Q10" s="7">
        <v>125660021</v>
      </c>
      <c r="S10" s="7">
        <v>125660021</v>
      </c>
      <c r="U10" s="19">
        <v>2.0000000000000001E-4</v>
      </c>
    </row>
    <row r="11" spans="1:21" ht="21" x14ac:dyDescent="0.25">
      <c r="A11" s="15" t="s">
        <v>135</v>
      </c>
      <c r="C11" s="4">
        <v>0</v>
      </c>
      <c r="E11" s="4">
        <v>0</v>
      </c>
      <c r="G11" s="4">
        <v>0</v>
      </c>
      <c r="I11" s="4">
        <v>0</v>
      </c>
      <c r="K11" s="30">
        <v>0</v>
      </c>
      <c r="M11" s="7">
        <v>75000000</v>
      </c>
      <c r="O11" s="4">
        <v>0</v>
      </c>
      <c r="Q11" s="7">
        <v>4812542423</v>
      </c>
      <c r="S11" s="7">
        <v>4887542423</v>
      </c>
      <c r="U11" s="19">
        <v>5.7999999999999996E-3</v>
      </c>
    </row>
    <row r="12" spans="1:21" ht="21" x14ac:dyDescent="0.25">
      <c r="A12" s="15" t="s">
        <v>51</v>
      </c>
      <c r="C12" s="4">
        <v>0</v>
      </c>
      <c r="E12" s="4">
        <v>0</v>
      </c>
      <c r="G12" s="4">
        <v>0</v>
      </c>
      <c r="I12" s="4">
        <v>0</v>
      </c>
      <c r="K12" s="30">
        <v>0</v>
      </c>
      <c r="M12" s="4">
        <v>0</v>
      </c>
      <c r="O12" s="7">
        <v>-98818206730</v>
      </c>
      <c r="Q12" s="7">
        <v>-102731232</v>
      </c>
      <c r="S12" s="7">
        <v>-98920937962</v>
      </c>
      <c r="U12" s="19">
        <v>-0.1183</v>
      </c>
    </row>
    <row r="13" spans="1:21" ht="21" x14ac:dyDescent="0.25">
      <c r="A13" s="15" t="s">
        <v>175</v>
      </c>
      <c r="C13" s="4">
        <v>0</v>
      </c>
      <c r="E13" s="4">
        <v>0</v>
      </c>
      <c r="G13" s="4">
        <v>0</v>
      </c>
      <c r="I13" s="4">
        <v>0</v>
      </c>
      <c r="K13" s="30">
        <v>0</v>
      </c>
      <c r="M13" s="4">
        <v>0</v>
      </c>
      <c r="O13" s="4">
        <v>0</v>
      </c>
      <c r="Q13" s="7">
        <v>-11888951959</v>
      </c>
      <c r="S13" s="7">
        <v>-11888951959</v>
      </c>
      <c r="U13" s="19">
        <v>-1.4200000000000001E-2</v>
      </c>
    </row>
    <row r="14" spans="1:21" ht="21" x14ac:dyDescent="0.25">
      <c r="A14" s="15" t="s">
        <v>176</v>
      </c>
      <c r="C14" s="4">
        <v>0</v>
      </c>
      <c r="E14" s="4">
        <v>0</v>
      </c>
      <c r="G14" s="4">
        <v>0</v>
      </c>
      <c r="I14" s="4">
        <v>0</v>
      </c>
      <c r="K14" s="30">
        <v>0</v>
      </c>
      <c r="M14" s="4">
        <v>0</v>
      </c>
      <c r="O14" s="4">
        <v>0</v>
      </c>
      <c r="Q14" s="7">
        <v>2192380009</v>
      </c>
      <c r="S14" s="7">
        <v>2192380009</v>
      </c>
      <c r="U14" s="19">
        <v>2.5999999999999999E-3</v>
      </c>
    </row>
    <row r="15" spans="1:21" ht="21" x14ac:dyDescent="0.25">
      <c r="A15" s="15" t="s">
        <v>177</v>
      </c>
      <c r="C15" s="4">
        <v>0</v>
      </c>
      <c r="E15" s="4">
        <v>0</v>
      </c>
      <c r="G15" s="4">
        <v>0</v>
      </c>
      <c r="I15" s="4">
        <v>0</v>
      </c>
      <c r="K15" s="30">
        <v>0</v>
      </c>
      <c r="M15" s="4">
        <v>0</v>
      </c>
      <c r="O15" s="4">
        <v>0</v>
      </c>
      <c r="Q15" s="7">
        <v>-5223620583</v>
      </c>
      <c r="S15" s="7">
        <v>-5223620583</v>
      </c>
      <c r="U15" s="19">
        <v>-6.1999999999999998E-3</v>
      </c>
    </row>
    <row r="16" spans="1:21" ht="21" x14ac:dyDescent="0.25">
      <c r="A16" s="15" t="s">
        <v>178</v>
      </c>
      <c r="C16" s="4">
        <v>0</v>
      </c>
      <c r="E16" s="4">
        <v>0</v>
      </c>
      <c r="G16" s="4">
        <v>0</v>
      </c>
      <c r="I16" s="4">
        <v>0</v>
      </c>
      <c r="K16" s="30">
        <v>0</v>
      </c>
      <c r="M16" s="4">
        <v>0</v>
      </c>
      <c r="O16" s="4">
        <v>0</v>
      </c>
      <c r="Q16" s="7">
        <v>-25233215590</v>
      </c>
      <c r="S16" s="7">
        <v>-25233215590</v>
      </c>
      <c r="U16" s="19">
        <v>-3.0200000000000001E-2</v>
      </c>
    </row>
    <row r="17" spans="1:21" ht="21" x14ac:dyDescent="0.25">
      <c r="A17" s="15" t="s">
        <v>153</v>
      </c>
      <c r="C17" s="4">
        <v>0</v>
      </c>
      <c r="E17" s="4">
        <v>0</v>
      </c>
      <c r="G17" s="4">
        <v>0</v>
      </c>
      <c r="I17" s="4">
        <v>0</v>
      </c>
      <c r="K17" s="30">
        <v>0</v>
      </c>
      <c r="M17" s="7">
        <v>11200000</v>
      </c>
      <c r="O17" s="4">
        <v>0</v>
      </c>
      <c r="Q17" s="7">
        <v>7497904133</v>
      </c>
      <c r="S17" s="7">
        <v>7509104133</v>
      </c>
      <c r="U17" s="19">
        <v>8.9999999999999993E-3</v>
      </c>
    </row>
    <row r="18" spans="1:21" ht="21" x14ac:dyDescent="0.25">
      <c r="A18" s="15" t="s">
        <v>179</v>
      </c>
      <c r="C18" s="4">
        <v>0</v>
      </c>
      <c r="E18" s="4">
        <v>0</v>
      </c>
      <c r="G18" s="4">
        <v>0</v>
      </c>
      <c r="I18" s="4">
        <v>0</v>
      </c>
      <c r="K18" s="30">
        <v>0</v>
      </c>
      <c r="M18" s="4">
        <v>0</v>
      </c>
      <c r="O18" s="4">
        <v>0</v>
      </c>
      <c r="Q18" s="7">
        <v>20801936522</v>
      </c>
      <c r="S18" s="7">
        <v>20801936522</v>
      </c>
      <c r="U18" s="19">
        <v>2.4899999999999999E-2</v>
      </c>
    </row>
    <row r="19" spans="1:21" ht="21" x14ac:dyDescent="0.25">
      <c r="A19" s="15" t="s">
        <v>180</v>
      </c>
      <c r="C19" s="4">
        <v>0</v>
      </c>
      <c r="E19" s="4">
        <v>0</v>
      </c>
      <c r="G19" s="4">
        <v>0</v>
      </c>
      <c r="I19" s="4">
        <v>0</v>
      </c>
      <c r="K19" s="30">
        <v>0</v>
      </c>
      <c r="M19" s="4">
        <v>0</v>
      </c>
      <c r="O19" s="4">
        <v>0</v>
      </c>
      <c r="Q19" s="7">
        <v>3181310862</v>
      </c>
      <c r="S19" s="7">
        <v>3181310862</v>
      </c>
      <c r="U19" s="19">
        <v>3.8E-3</v>
      </c>
    </row>
    <row r="20" spans="1:21" ht="21" x14ac:dyDescent="0.25">
      <c r="A20" s="15" t="s">
        <v>165</v>
      </c>
      <c r="C20" s="4">
        <v>0</v>
      </c>
      <c r="E20" s="4">
        <v>0</v>
      </c>
      <c r="G20" s="4">
        <v>0</v>
      </c>
      <c r="I20" s="4">
        <v>0</v>
      </c>
      <c r="K20" s="30">
        <v>0</v>
      </c>
      <c r="M20" s="7">
        <v>7210644980</v>
      </c>
      <c r="O20" s="4">
        <v>0</v>
      </c>
      <c r="Q20" s="7">
        <v>99399752212</v>
      </c>
      <c r="S20" s="7">
        <v>106610397192</v>
      </c>
      <c r="U20" s="19">
        <v>0.12740000000000001</v>
      </c>
    </row>
    <row r="21" spans="1:21" ht="21" x14ac:dyDescent="0.25">
      <c r="A21" s="15" t="s">
        <v>44</v>
      </c>
      <c r="C21" s="4">
        <v>0</v>
      </c>
      <c r="E21" s="7">
        <v>-3146168250</v>
      </c>
      <c r="G21" s="4">
        <v>0</v>
      </c>
      <c r="I21" s="7">
        <v>-3146168250</v>
      </c>
      <c r="K21" s="19">
        <v>8.5000000000000006E-3</v>
      </c>
      <c r="M21" s="7">
        <v>3137500000</v>
      </c>
      <c r="O21" s="7">
        <v>-3607704037</v>
      </c>
      <c r="Q21" s="7">
        <v>7919886676</v>
      </c>
      <c r="S21" s="7">
        <v>7449682639</v>
      </c>
      <c r="U21" s="19">
        <v>8.8999999999999999E-3</v>
      </c>
    </row>
    <row r="22" spans="1:21" ht="21" x14ac:dyDescent="0.25">
      <c r="A22" s="15" t="s">
        <v>154</v>
      </c>
      <c r="C22" s="4">
        <v>0</v>
      </c>
      <c r="E22" s="4">
        <v>0</v>
      </c>
      <c r="G22" s="4">
        <v>0</v>
      </c>
      <c r="I22" s="4">
        <v>0</v>
      </c>
      <c r="K22" s="30">
        <v>0</v>
      </c>
      <c r="M22" s="7">
        <v>284734000</v>
      </c>
      <c r="O22" s="4">
        <v>0</v>
      </c>
      <c r="Q22" s="7">
        <v>2526608001</v>
      </c>
      <c r="S22" s="7">
        <v>2811342001</v>
      </c>
      <c r="U22" s="19">
        <v>3.3999999999999998E-3</v>
      </c>
    </row>
    <row r="23" spans="1:21" ht="21" x14ac:dyDescent="0.25">
      <c r="A23" s="15" t="s">
        <v>181</v>
      </c>
      <c r="C23" s="4">
        <v>0</v>
      </c>
      <c r="E23" s="4">
        <v>0</v>
      </c>
      <c r="G23" s="4">
        <v>0</v>
      </c>
      <c r="I23" s="4">
        <v>0</v>
      </c>
      <c r="K23" s="30">
        <v>0</v>
      </c>
      <c r="M23" s="4">
        <v>0</v>
      </c>
      <c r="O23" s="4">
        <v>0</v>
      </c>
      <c r="Q23" s="7">
        <v>62279207549</v>
      </c>
      <c r="S23" s="7">
        <v>62279207549</v>
      </c>
      <c r="U23" s="19">
        <v>7.4499999999999997E-2</v>
      </c>
    </row>
    <row r="24" spans="1:21" ht="21" x14ac:dyDescent="0.25">
      <c r="A24" s="15" t="s">
        <v>59</v>
      </c>
      <c r="C24" s="4">
        <v>0</v>
      </c>
      <c r="E24" s="7">
        <v>-724766844</v>
      </c>
      <c r="G24" s="4">
        <v>0</v>
      </c>
      <c r="I24" s="7">
        <v>-724766844</v>
      </c>
      <c r="K24" s="19">
        <v>2E-3</v>
      </c>
      <c r="M24" s="7">
        <v>21577932</v>
      </c>
      <c r="O24" s="7">
        <v>-2937593705</v>
      </c>
      <c r="Q24" s="7">
        <v>199864410141</v>
      </c>
      <c r="S24" s="7">
        <v>196948394368</v>
      </c>
      <c r="U24" s="19">
        <v>0.2354</v>
      </c>
    </row>
    <row r="25" spans="1:21" ht="21" x14ac:dyDescent="0.25">
      <c r="A25" s="15" t="s">
        <v>182</v>
      </c>
      <c r="C25" s="4">
        <v>0</v>
      </c>
      <c r="E25" s="4">
        <v>0</v>
      </c>
      <c r="G25" s="4">
        <v>0</v>
      </c>
      <c r="I25" s="4">
        <v>0</v>
      </c>
      <c r="K25" s="30">
        <v>0</v>
      </c>
      <c r="M25" s="4">
        <v>0</v>
      </c>
      <c r="O25" s="4">
        <v>0</v>
      </c>
      <c r="Q25" s="7">
        <v>6025184344</v>
      </c>
      <c r="S25" s="7">
        <v>6025184344</v>
      </c>
      <c r="U25" s="19">
        <v>7.1999999999999998E-3</v>
      </c>
    </row>
    <row r="26" spans="1:21" ht="21" x14ac:dyDescent="0.25">
      <c r="A26" s="15" t="s">
        <v>55</v>
      </c>
      <c r="C26" s="4">
        <v>0</v>
      </c>
      <c r="E26" s="7">
        <v>-1449145971</v>
      </c>
      <c r="G26" s="4">
        <v>0</v>
      </c>
      <c r="I26" s="7">
        <v>-1449145971</v>
      </c>
      <c r="K26" s="19">
        <v>3.8999999999999998E-3</v>
      </c>
      <c r="M26" s="7">
        <v>887500000</v>
      </c>
      <c r="O26" s="7">
        <v>-94300679414</v>
      </c>
      <c r="Q26" s="7">
        <v>-111723857</v>
      </c>
      <c r="S26" s="7">
        <v>-93524903271</v>
      </c>
      <c r="U26" s="19">
        <v>-0.1118</v>
      </c>
    </row>
    <row r="27" spans="1:21" ht="21" x14ac:dyDescent="0.25">
      <c r="A27" s="15" t="s">
        <v>138</v>
      </c>
      <c r="C27" s="4">
        <v>0</v>
      </c>
      <c r="E27" s="4">
        <v>0</v>
      </c>
      <c r="G27" s="4">
        <v>0</v>
      </c>
      <c r="I27" s="4">
        <v>0</v>
      </c>
      <c r="K27" s="30">
        <v>0</v>
      </c>
      <c r="M27" s="7">
        <v>470000000</v>
      </c>
      <c r="O27" s="4">
        <v>0</v>
      </c>
      <c r="Q27" s="7">
        <v>-7649919044</v>
      </c>
      <c r="S27" s="7">
        <v>-7179919044</v>
      </c>
      <c r="U27" s="19">
        <v>-8.6E-3</v>
      </c>
    </row>
    <row r="28" spans="1:21" ht="21" x14ac:dyDescent="0.25">
      <c r="A28" s="15" t="s">
        <v>142</v>
      </c>
      <c r="C28" s="4">
        <v>0</v>
      </c>
      <c r="E28" s="4">
        <v>0</v>
      </c>
      <c r="G28" s="4">
        <v>0</v>
      </c>
      <c r="I28" s="4">
        <v>0</v>
      </c>
      <c r="K28" s="30">
        <v>0</v>
      </c>
      <c r="M28" s="7">
        <v>1000000000</v>
      </c>
      <c r="O28" s="4">
        <v>0</v>
      </c>
      <c r="Q28" s="7">
        <v>10566180968</v>
      </c>
      <c r="S28" s="7">
        <v>11566180968</v>
      </c>
      <c r="U28" s="19">
        <v>1.38E-2</v>
      </c>
    </row>
    <row r="29" spans="1:21" ht="21" x14ac:dyDescent="0.25">
      <c r="A29" s="15" t="s">
        <v>183</v>
      </c>
      <c r="C29" s="4">
        <v>0</v>
      </c>
      <c r="E29" s="4">
        <v>0</v>
      </c>
      <c r="G29" s="4">
        <v>0</v>
      </c>
      <c r="I29" s="4">
        <v>0</v>
      </c>
      <c r="K29" s="30">
        <v>0</v>
      </c>
      <c r="M29" s="4">
        <v>0</v>
      </c>
      <c r="O29" s="4">
        <v>0</v>
      </c>
      <c r="Q29" s="7">
        <v>2253901934</v>
      </c>
      <c r="S29" s="7">
        <v>2253901934</v>
      </c>
      <c r="U29" s="19">
        <v>2.7000000000000001E-3</v>
      </c>
    </row>
    <row r="30" spans="1:21" ht="21" x14ac:dyDescent="0.25">
      <c r="A30" s="15" t="s">
        <v>19</v>
      </c>
      <c r="C30" s="4">
        <v>0</v>
      </c>
      <c r="E30" s="7">
        <v>-5969236133</v>
      </c>
      <c r="G30" s="4">
        <v>0</v>
      </c>
      <c r="I30" s="7">
        <v>-5969236133</v>
      </c>
      <c r="K30" s="19">
        <v>1.6199999999999999E-2</v>
      </c>
      <c r="M30" s="4">
        <v>0</v>
      </c>
      <c r="O30" s="7">
        <v>113491553180</v>
      </c>
      <c r="Q30" s="7">
        <v>85249881929</v>
      </c>
      <c r="S30" s="7">
        <v>198741435109</v>
      </c>
      <c r="U30" s="19">
        <v>0.23760000000000001</v>
      </c>
    </row>
    <row r="31" spans="1:21" ht="21" x14ac:dyDescent="0.25">
      <c r="A31" s="15" t="s">
        <v>56</v>
      </c>
      <c r="C31" s="4">
        <v>0</v>
      </c>
      <c r="E31" s="7">
        <v>-20037033163</v>
      </c>
      <c r="G31" s="4">
        <v>0</v>
      </c>
      <c r="I31" s="7">
        <v>-20037033163</v>
      </c>
      <c r="K31" s="19">
        <v>5.4300000000000001E-2</v>
      </c>
      <c r="M31" s="7">
        <v>3240000000</v>
      </c>
      <c r="O31" s="7">
        <v>19779516616</v>
      </c>
      <c r="Q31" s="7">
        <v>4549609221</v>
      </c>
      <c r="S31" s="7">
        <v>27569125837</v>
      </c>
      <c r="U31" s="19">
        <v>3.3000000000000002E-2</v>
      </c>
    </row>
    <row r="32" spans="1:21" ht="21" x14ac:dyDescent="0.25">
      <c r="A32" s="15" t="s">
        <v>131</v>
      </c>
      <c r="C32" s="4">
        <v>0</v>
      </c>
      <c r="E32" s="4">
        <v>0</v>
      </c>
      <c r="G32" s="4">
        <v>0</v>
      </c>
      <c r="I32" s="4">
        <v>0</v>
      </c>
      <c r="K32" s="30">
        <v>0</v>
      </c>
      <c r="M32" s="7">
        <v>700000000</v>
      </c>
      <c r="O32" s="4">
        <v>0</v>
      </c>
      <c r="Q32" s="7">
        <v>-393338775</v>
      </c>
      <c r="S32" s="7">
        <v>306661225</v>
      </c>
      <c r="U32" s="19">
        <v>4.0000000000000002E-4</v>
      </c>
    </row>
    <row r="33" spans="1:21" ht="21" x14ac:dyDescent="0.25">
      <c r="A33" s="15" t="s">
        <v>63</v>
      </c>
      <c r="C33" s="4">
        <v>0</v>
      </c>
      <c r="E33" s="7">
        <v>10426681024</v>
      </c>
      <c r="G33" s="4">
        <v>0</v>
      </c>
      <c r="I33" s="7">
        <v>10426681024</v>
      </c>
      <c r="K33" s="19">
        <v>-2.8199999999999999E-2</v>
      </c>
      <c r="M33" s="4">
        <v>0</v>
      </c>
      <c r="O33" s="7">
        <v>10426681024</v>
      </c>
      <c r="Q33" s="7">
        <v>-14584306687</v>
      </c>
      <c r="S33" s="7">
        <v>-4157625663</v>
      </c>
      <c r="U33" s="19">
        <v>-5.0000000000000001E-3</v>
      </c>
    </row>
    <row r="34" spans="1:21" ht="21" x14ac:dyDescent="0.25">
      <c r="A34" s="15" t="s">
        <v>184</v>
      </c>
      <c r="C34" s="4">
        <v>0</v>
      </c>
      <c r="E34" s="4">
        <v>0</v>
      </c>
      <c r="G34" s="4">
        <v>0</v>
      </c>
      <c r="I34" s="4">
        <v>0</v>
      </c>
      <c r="K34" s="30">
        <v>0</v>
      </c>
      <c r="M34" s="4">
        <v>0</v>
      </c>
      <c r="O34" s="4">
        <v>0</v>
      </c>
      <c r="Q34" s="7">
        <v>6972222152</v>
      </c>
      <c r="S34" s="7">
        <v>6972222152</v>
      </c>
      <c r="U34" s="19">
        <v>8.3000000000000001E-3</v>
      </c>
    </row>
    <row r="35" spans="1:21" ht="21" x14ac:dyDescent="0.25">
      <c r="A35" s="15" t="s">
        <v>127</v>
      </c>
      <c r="C35" s="4">
        <v>0</v>
      </c>
      <c r="E35" s="4">
        <v>0</v>
      </c>
      <c r="G35" s="4">
        <v>0</v>
      </c>
      <c r="I35" s="4">
        <v>0</v>
      </c>
      <c r="K35" s="30">
        <v>0</v>
      </c>
      <c r="M35" s="7">
        <v>40836000</v>
      </c>
      <c r="O35" s="4">
        <v>0</v>
      </c>
      <c r="Q35" s="7">
        <v>436975339</v>
      </c>
      <c r="S35" s="7">
        <v>477811339</v>
      </c>
      <c r="U35" s="19">
        <v>5.9999999999999995E-4</v>
      </c>
    </row>
    <row r="36" spans="1:21" ht="21" x14ac:dyDescent="0.25">
      <c r="A36" s="15" t="s">
        <v>38</v>
      </c>
      <c r="C36" s="4">
        <v>0</v>
      </c>
      <c r="E36" s="7">
        <v>-21876237437</v>
      </c>
      <c r="G36" s="4">
        <v>0</v>
      </c>
      <c r="I36" s="7">
        <v>-21876237437</v>
      </c>
      <c r="K36" s="19">
        <v>5.9299999999999999E-2</v>
      </c>
      <c r="M36" s="7">
        <v>9717180990</v>
      </c>
      <c r="O36" s="7">
        <v>-68516433105</v>
      </c>
      <c r="Q36" s="7">
        <v>-83177507504</v>
      </c>
      <c r="S36" s="7">
        <v>-141976759619</v>
      </c>
      <c r="U36" s="19">
        <v>-0.16969999999999999</v>
      </c>
    </row>
    <row r="37" spans="1:21" ht="21" x14ac:dyDescent="0.25">
      <c r="A37" s="15" t="s">
        <v>49</v>
      </c>
      <c r="C37" s="4">
        <v>0</v>
      </c>
      <c r="E37" s="7">
        <v>-40185512013</v>
      </c>
      <c r="G37" s="4">
        <v>0</v>
      </c>
      <c r="I37" s="7">
        <v>-40185512013</v>
      </c>
      <c r="K37" s="19">
        <v>0.1089</v>
      </c>
      <c r="M37" s="7">
        <v>3375000000</v>
      </c>
      <c r="O37" s="7">
        <v>-14540537111</v>
      </c>
      <c r="Q37" s="7">
        <v>18765653971</v>
      </c>
      <c r="S37" s="7">
        <v>7600116860</v>
      </c>
      <c r="U37" s="19">
        <v>9.1000000000000004E-3</v>
      </c>
    </row>
    <row r="38" spans="1:21" ht="21" x14ac:dyDescent="0.25">
      <c r="A38" s="15" t="s">
        <v>41</v>
      </c>
      <c r="C38" s="4">
        <v>0</v>
      </c>
      <c r="E38" s="7">
        <v>-861922026</v>
      </c>
      <c r="G38" s="4">
        <v>0</v>
      </c>
      <c r="I38" s="7">
        <v>-861922026</v>
      </c>
      <c r="K38" s="19">
        <v>2.3E-3</v>
      </c>
      <c r="M38" s="7">
        <v>3003774220</v>
      </c>
      <c r="O38" s="7">
        <v>1181709359</v>
      </c>
      <c r="Q38" s="7">
        <v>35111985453</v>
      </c>
      <c r="S38" s="7">
        <v>39297469032</v>
      </c>
      <c r="U38" s="19">
        <v>4.7E-2</v>
      </c>
    </row>
    <row r="39" spans="1:21" ht="21" x14ac:dyDescent="0.25">
      <c r="A39" s="15" t="s">
        <v>186</v>
      </c>
      <c r="C39" s="4">
        <v>0</v>
      </c>
      <c r="E39" s="4">
        <v>0</v>
      </c>
      <c r="G39" s="4">
        <v>0</v>
      </c>
      <c r="I39" s="4">
        <v>0</v>
      </c>
      <c r="K39" s="30">
        <v>0</v>
      </c>
      <c r="M39" s="4">
        <v>0</v>
      </c>
      <c r="O39" s="4">
        <v>0</v>
      </c>
      <c r="Q39" s="7">
        <v>41298138786</v>
      </c>
      <c r="S39" s="7">
        <v>41298138786</v>
      </c>
      <c r="U39" s="19">
        <v>4.9399999999999999E-2</v>
      </c>
    </row>
    <row r="40" spans="1:21" ht="21" x14ac:dyDescent="0.25">
      <c r="A40" s="15" t="s">
        <v>57</v>
      </c>
      <c r="C40" s="4">
        <v>0</v>
      </c>
      <c r="E40" s="7">
        <v>-30424654689</v>
      </c>
      <c r="G40" s="4">
        <v>0</v>
      </c>
      <c r="I40" s="7">
        <v>-30424654689</v>
      </c>
      <c r="K40" s="19">
        <v>8.2400000000000001E-2</v>
      </c>
      <c r="M40" s="4">
        <v>0</v>
      </c>
      <c r="O40" s="7">
        <v>-75940848232</v>
      </c>
      <c r="Q40" s="7">
        <v>9187198836</v>
      </c>
      <c r="S40" s="7">
        <v>-66753649396</v>
      </c>
      <c r="U40" s="19">
        <v>-7.9799999999999996E-2</v>
      </c>
    </row>
    <row r="41" spans="1:21" ht="21" x14ac:dyDescent="0.25">
      <c r="A41" s="15" t="s">
        <v>156</v>
      </c>
      <c r="C41" s="4">
        <v>0</v>
      </c>
      <c r="E41" s="4">
        <v>0</v>
      </c>
      <c r="G41" s="4">
        <v>0</v>
      </c>
      <c r="I41" s="4">
        <v>0</v>
      </c>
      <c r="K41" s="30">
        <v>0</v>
      </c>
      <c r="M41" s="7">
        <v>640000000</v>
      </c>
      <c r="O41" s="4">
        <v>0</v>
      </c>
      <c r="Q41" s="7">
        <v>9157470000</v>
      </c>
      <c r="S41" s="7">
        <v>9797470000</v>
      </c>
      <c r="U41" s="19">
        <v>1.17E-2</v>
      </c>
    </row>
    <row r="42" spans="1:21" ht="21" x14ac:dyDescent="0.25">
      <c r="A42" s="15" t="s">
        <v>48</v>
      </c>
      <c r="C42" s="4">
        <v>0</v>
      </c>
      <c r="E42" s="7">
        <v>-6680016000</v>
      </c>
      <c r="G42" s="4">
        <v>0</v>
      </c>
      <c r="I42" s="7">
        <v>-6680016000</v>
      </c>
      <c r="K42" s="19">
        <v>1.8100000000000002E-2</v>
      </c>
      <c r="M42" s="7">
        <v>318000000</v>
      </c>
      <c r="O42" s="7">
        <v>11011794054</v>
      </c>
      <c r="Q42" s="7">
        <v>10496635330</v>
      </c>
      <c r="S42" s="7">
        <v>21826429384</v>
      </c>
      <c r="U42" s="19">
        <v>2.6100000000000002E-2</v>
      </c>
    </row>
    <row r="43" spans="1:21" ht="21" x14ac:dyDescent="0.25">
      <c r="A43" s="15" t="s">
        <v>187</v>
      </c>
      <c r="C43" s="4">
        <v>0</v>
      </c>
      <c r="E43" s="4">
        <v>0</v>
      </c>
      <c r="G43" s="4">
        <v>0</v>
      </c>
      <c r="I43" s="4">
        <v>0</v>
      </c>
      <c r="K43" s="30">
        <v>0</v>
      </c>
      <c r="M43" s="4">
        <v>0</v>
      </c>
      <c r="O43" s="4">
        <v>0</v>
      </c>
      <c r="Q43" s="7">
        <v>2480244635</v>
      </c>
      <c r="S43" s="7">
        <v>2480244635</v>
      </c>
      <c r="U43" s="19">
        <v>3.0000000000000001E-3</v>
      </c>
    </row>
    <row r="44" spans="1:21" ht="21" x14ac:dyDescent="0.25">
      <c r="A44" s="15" t="s">
        <v>43</v>
      </c>
      <c r="C44" s="4">
        <v>0</v>
      </c>
      <c r="E44" s="7">
        <v>-22019423341</v>
      </c>
      <c r="G44" s="4">
        <v>0</v>
      </c>
      <c r="I44" s="7">
        <v>-22019423341</v>
      </c>
      <c r="K44" s="19">
        <v>5.9700000000000003E-2</v>
      </c>
      <c r="M44" s="7">
        <v>12926167261</v>
      </c>
      <c r="O44" s="7">
        <v>-79198895708</v>
      </c>
      <c r="Q44" s="7">
        <v>-10590079900</v>
      </c>
      <c r="S44" s="7">
        <v>-76862808347</v>
      </c>
      <c r="U44" s="19">
        <v>-9.1899999999999996E-2</v>
      </c>
    </row>
    <row r="45" spans="1:21" ht="21" x14ac:dyDescent="0.25">
      <c r="A45" s="15" t="s">
        <v>42</v>
      </c>
      <c r="C45" s="4">
        <v>0</v>
      </c>
      <c r="E45" s="7">
        <v>-319224385</v>
      </c>
      <c r="G45" s="4">
        <v>0</v>
      </c>
      <c r="I45" s="7">
        <v>-319224385</v>
      </c>
      <c r="K45" s="19">
        <v>8.9999999999999998E-4</v>
      </c>
      <c r="M45" s="4">
        <v>0</v>
      </c>
      <c r="O45" s="7">
        <v>-427819928</v>
      </c>
      <c r="Q45" s="7">
        <v>-5089744130</v>
      </c>
      <c r="S45" s="7">
        <v>-5517564058</v>
      </c>
      <c r="U45" s="19">
        <v>-6.6E-3</v>
      </c>
    </row>
    <row r="46" spans="1:21" ht="21" x14ac:dyDescent="0.25">
      <c r="A46" s="15" t="s">
        <v>40</v>
      </c>
      <c r="C46" s="7">
        <v>2066741469</v>
      </c>
      <c r="E46" s="7">
        <v>-14933418315</v>
      </c>
      <c r="G46" s="4">
        <v>0</v>
      </c>
      <c r="I46" s="7">
        <v>-12866676846</v>
      </c>
      <c r="K46" s="19">
        <v>3.49E-2</v>
      </c>
      <c r="M46" s="7">
        <v>2066741469</v>
      </c>
      <c r="O46" s="7">
        <v>-37082431747</v>
      </c>
      <c r="Q46" s="7">
        <v>23446438654</v>
      </c>
      <c r="S46" s="7">
        <v>-11569251624</v>
      </c>
      <c r="U46" s="19">
        <v>-1.38E-2</v>
      </c>
    </row>
    <row r="47" spans="1:21" ht="21" x14ac:dyDescent="0.25">
      <c r="A47" s="15" t="s">
        <v>39</v>
      </c>
      <c r="C47" s="4">
        <v>0</v>
      </c>
      <c r="E47" s="7">
        <v>-6422557050</v>
      </c>
      <c r="G47" s="4">
        <v>0</v>
      </c>
      <c r="I47" s="7">
        <v>-6422557050</v>
      </c>
      <c r="K47" s="19">
        <v>1.7399999999999999E-2</v>
      </c>
      <c r="M47" s="7">
        <v>13867873250</v>
      </c>
      <c r="O47" s="7">
        <v>-8723613433</v>
      </c>
      <c r="Q47" s="7">
        <v>151944051184</v>
      </c>
      <c r="S47" s="7">
        <v>157088311001</v>
      </c>
      <c r="U47" s="19">
        <v>0.18779999999999999</v>
      </c>
    </row>
    <row r="48" spans="1:21" ht="21" x14ac:dyDescent="0.25">
      <c r="A48" s="15" t="s">
        <v>36</v>
      </c>
      <c r="C48" s="4">
        <v>0</v>
      </c>
      <c r="E48" s="7">
        <v>3648859335</v>
      </c>
      <c r="G48" s="4">
        <v>0</v>
      </c>
      <c r="I48" s="7">
        <v>3648859335</v>
      </c>
      <c r="K48" s="19">
        <v>-9.9000000000000008E-3</v>
      </c>
      <c r="M48" s="4">
        <v>0</v>
      </c>
      <c r="O48" s="7">
        <v>-4577729750</v>
      </c>
      <c r="Q48" s="7">
        <v>6528836778</v>
      </c>
      <c r="S48" s="7">
        <v>1951107028</v>
      </c>
      <c r="U48" s="19">
        <v>2.3E-3</v>
      </c>
    </row>
    <row r="49" spans="1:21" ht="21" x14ac:dyDescent="0.25">
      <c r="A49" s="15" t="s">
        <v>188</v>
      </c>
      <c r="C49" s="4">
        <v>0</v>
      </c>
      <c r="E49" s="4">
        <v>0</v>
      </c>
      <c r="G49" s="4">
        <v>0</v>
      </c>
      <c r="I49" s="4">
        <v>0</v>
      </c>
      <c r="K49" s="30">
        <v>0</v>
      </c>
      <c r="M49" s="4">
        <v>0</v>
      </c>
      <c r="O49" s="4">
        <v>0</v>
      </c>
      <c r="Q49" s="7">
        <v>9587928200</v>
      </c>
      <c r="S49" s="7">
        <v>9587928200</v>
      </c>
      <c r="U49" s="19">
        <v>1.15E-2</v>
      </c>
    </row>
    <row r="50" spans="1:21" ht="21" x14ac:dyDescent="0.25">
      <c r="A50" s="15" t="s">
        <v>28</v>
      </c>
      <c r="C50" s="4">
        <v>0</v>
      </c>
      <c r="E50" s="7">
        <v>-6976918386</v>
      </c>
      <c r="G50" s="4">
        <v>0</v>
      </c>
      <c r="I50" s="7">
        <v>-6976918386</v>
      </c>
      <c r="K50" s="19">
        <v>1.89E-2</v>
      </c>
      <c r="M50" s="4">
        <v>0</v>
      </c>
      <c r="O50" s="7">
        <v>-15151967892</v>
      </c>
      <c r="Q50" s="7">
        <v>-17914549479</v>
      </c>
      <c r="S50" s="7">
        <v>-33066517371</v>
      </c>
      <c r="U50" s="19">
        <v>-3.95E-2</v>
      </c>
    </row>
    <row r="51" spans="1:21" ht="21" x14ac:dyDescent="0.25">
      <c r="A51" s="15" t="s">
        <v>151</v>
      </c>
      <c r="C51" s="4">
        <v>0</v>
      </c>
      <c r="E51" s="4">
        <v>0</v>
      </c>
      <c r="G51" s="4">
        <v>0</v>
      </c>
      <c r="I51" s="4">
        <v>0</v>
      </c>
      <c r="K51" s="30">
        <v>0</v>
      </c>
      <c r="M51" s="7">
        <v>850000000</v>
      </c>
      <c r="O51" s="4">
        <v>0</v>
      </c>
      <c r="Q51" s="7">
        <v>146820972853</v>
      </c>
      <c r="S51" s="7">
        <v>147670972853</v>
      </c>
      <c r="U51" s="19">
        <v>0.17649999999999999</v>
      </c>
    </row>
    <row r="52" spans="1:21" ht="21" x14ac:dyDescent="0.25">
      <c r="A52" s="15" t="s">
        <v>190</v>
      </c>
      <c r="C52" s="4">
        <v>0</v>
      </c>
      <c r="E52" s="4">
        <v>0</v>
      </c>
      <c r="G52" s="4">
        <v>0</v>
      </c>
      <c r="I52" s="4">
        <v>0</v>
      </c>
      <c r="K52" s="30">
        <v>0</v>
      </c>
      <c r="M52" s="4">
        <v>0</v>
      </c>
      <c r="O52" s="4">
        <v>0</v>
      </c>
      <c r="Q52" s="7">
        <v>-3906672707</v>
      </c>
      <c r="S52" s="7">
        <v>-3906672707</v>
      </c>
      <c r="U52" s="19">
        <v>-4.7000000000000002E-3</v>
      </c>
    </row>
    <row r="53" spans="1:21" ht="21" x14ac:dyDescent="0.25">
      <c r="A53" s="15" t="s">
        <v>191</v>
      </c>
      <c r="C53" s="4">
        <v>0</v>
      </c>
      <c r="E53" s="4">
        <v>0</v>
      </c>
      <c r="G53" s="4">
        <v>0</v>
      </c>
      <c r="I53" s="4">
        <v>0</v>
      </c>
      <c r="K53" s="30">
        <v>0</v>
      </c>
      <c r="M53" s="4">
        <v>0</v>
      </c>
      <c r="O53" s="4">
        <v>0</v>
      </c>
      <c r="Q53" s="7">
        <v>3817098101</v>
      </c>
      <c r="S53" s="7">
        <v>3817098101</v>
      </c>
      <c r="U53" s="19">
        <v>4.5999999999999999E-3</v>
      </c>
    </row>
    <row r="54" spans="1:21" ht="21" x14ac:dyDescent="0.25">
      <c r="A54" s="15" t="s">
        <v>18</v>
      </c>
      <c r="C54" s="4">
        <v>0</v>
      </c>
      <c r="E54" s="7">
        <v>-2188043351</v>
      </c>
      <c r="G54" s="4">
        <v>0</v>
      </c>
      <c r="I54" s="7">
        <v>-2188043351</v>
      </c>
      <c r="K54" s="19">
        <v>5.8999999999999999E-3</v>
      </c>
      <c r="M54" s="7">
        <v>399750000</v>
      </c>
      <c r="O54" s="7">
        <v>5175464808</v>
      </c>
      <c r="Q54" s="7">
        <v>87205215999</v>
      </c>
      <c r="S54" s="7">
        <v>92780430807</v>
      </c>
      <c r="U54" s="19">
        <v>0.1109</v>
      </c>
    </row>
    <row r="55" spans="1:21" ht="21" x14ac:dyDescent="0.25">
      <c r="A55" s="15" t="s">
        <v>17</v>
      </c>
      <c r="C55" s="4">
        <v>0</v>
      </c>
      <c r="E55" s="7">
        <v>-22366125000</v>
      </c>
      <c r="G55" s="4">
        <v>0</v>
      </c>
      <c r="I55" s="7">
        <v>-22366125000</v>
      </c>
      <c r="K55" s="19">
        <v>6.0600000000000001E-2</v>
      </c>
      <c r="M55" s="7">
        <v>4200000</v>
      </c>
      <c r="O55" s="7">
        <v>-21625441200</v>
      </c>
      <c r="Q55" s="7">
        <v>-1357547388</v>
      </c>
      <c r="S55" s="7">
        <v>-22978788588</v>
      </c>
      <c r="U55" s="19">
        <v>-2.75E-2</v>
      </c>
    </row>
    <row r="56" spans="1:21" ht="21" x14ac:dyDescent="0.25">
      <c r="A56" s="15" t="s">
        <v>16</v>
      </c>
      <c r="C56" s="4">
        <v>0</v>
      </c>
      <c r="E56" s="7">
        <v>-6461325000</v>
      </c>
      <c r="G56" s="4">
        <v>0</v>
      </c>
      <c r="I56" s="7">
        <v>-6461325000</v>
      </c>
      <c r="K56" s="19">
        <v>1.7500000000000002E-2</v>
      </c>
      <c r="M56" s="4">
        <v>0</v>
      </c>
      <c r="O56" s="7">
        <v>-7213070965</v>
      </c>
      <c r="Q56" s="7">
        <v>38824066396</v>
      </c>
      <c r="S56" s="7">
        <v>31610995431</v>
      </c>
      <c r="U56" s="19">
        <v>3.78E-2</v>
      </c>
    </row>
    <row r="57" spans="1:21" ht="21" x14ac:dyDescent="0.25">
      <c r="A57" s="15" t="s">
        <v>192</v>
      </c>
      <c r="C57" s="4">
        <v>0</v>
      </c>
      <c r="E57" s="4">
        <v>0</v>
      </c>
      <c r="G57" s="4">
        <v>0</v>
      </c>
      <c r="I57" s="4">
        <v>0</v>
      </c>
      <c r="K57" s="30">
        <v>0</v>
      </c>
      <c r="M57" s="4">
        <v>0</v>
      </c>
      <c r="O57" s="4">
        <v>0</v>
      </c>
      <c r="Q57" s="7">
        <v>1121857951</v>
      </c>
      <c r="S57" s="7">
        <v>1121857951</v>
      </c>
      <c r="U57" s="19">
        <v>1.2999999999999999E-3</v>
      </c>
    </row>
    <row r="58" spans="1:21" ht="21" x14ac:dyDescent="0.25">
      <c r="A58" s="15" t="s">
        <v>193</v>
      </c>
      <c r="C58" s="4">
        <v>0</v>
      </c>
      <c r="E58" s="4">
        <v>0</v>
      </c>
      <c r="G58" s="4">
        <v>0</v>
      </c>
      <c r="I58" s="4">
        <v>0</v>
      </c>
      <c r="K58" s="30">
        <v>0</v>
      </c>
      <c r="M58" s="4">
        <v>0</v>
      </c>
      <c r="O58" s="4">
        <v>0</v>
      </c>
      <c r="Q58" s="7">
        <v>-2825945792</v>
      </c>
      <c r="S58" s="7">
        <v>-2825945792</v>
      </c>
      <c r="U58" s="19">
        <v>-3.3999999999999998E-3</v>
      </c>
    </row>
    <row r="59" spans="1:21" ht="21" x14ac:dyDescent="0.25">
      <c r="A59" s="15" t="s">
        <v>146</v>
      </c>
      <c r="C59" s="4">
        <v>0</v>
      </c>
      <c r="E59" s="4">
        <v>0</v>
      </c>
      <c r="G59" s="4">
        <v>0</v>
      </c>
      <c r="I59" s="4">
        <v>0</v>
      </c>
      <c r="K59" s="30">
        <v>0</v>
      </c>
      <c r="M59" s="7">
        <v>130000000</v>
      </c>
      <c r="O59" s="4">
        <v>0</v>
      </c>
      <c r="Q59" s="7">
        <v>48286628</v>
      </c>
      <c r="S59" s="7">
        <v>178286628</v>
      </c>
      <c r="U59" s="19">
        <v>2.0000000000000001E-4</v>
      </c>
    </row>
    <row r="60" spans="1:21" ht="21" x14ac:dyDescent="0.25">
      <c r="A60" s="15" t="s">
        <v>159</v>
      </c>
      <c r="C60" s="4">
        <v>0</v>
      </c>
      <c r="E60" s="4">
        <v>0</v>
      </c>
      <c r="G60" s="4">
        <v>0</v>
      </c>
      <c r="I60" s="4">
        <v>0</v>
      </c>
      <c r="K60" s="30">
        <v>0</v>
      </c>
      <c r="M60" s="7">
        <v>171529200</v>
      </c>
      <c r="O60" s="4">
        <v>0</v>
      </c>
      <c r="Q60" s="7">
        <v>10499637786</v>
      </c>
      <c r="S60" s="7">
        <v>10671166986</v>
      </c>
      <c r="U60" s="19">
        <v>1.2800000000000001E-2</v>
      </c>
    </row>
    <row r="61" spans="1:21" ht="21" x14ac:dyDescent="0.25">
      <c r="A61" s="15" t="s">
        <v>120</v>
      </c>
      <c r="C61" s="4">
        <v>0</v>
      </c>
      <c r="E61" s="4">
        <v>0</v>
      </c>
      <c r="G61" s="4">
        <v>0</v>
      </c>
      <c r="I61" s="4">
        <v>0</v>
      </c>
      <c r="K61" s="30">
        <v>0</v>
      </c>
      <c r="M61" s="7">
        <v>2159410</v>
      </c>
      <c r="O61" s="4">
        <v>0</v>
      </c>
      <c r="Q61" s="7">
        <v>20477479</v>
      </c>
      <c r="S61" s="7">
        <v>22636889</v>
      </c>
      <c r="U61" s="30">
        <v>0</v>
      </c>
    </row>
    <row r="62" spans="1:21" ht="21" x14ac:dyDescent="0.25">
      <c r="A62" s="15" t="s">
        <v>194</v>
      </c>
      <c r="C62" s="4">
        <v>0</v>
      </c>
      <c r="E62" s="4">
        <v>0</v>
      </c>
      <c r="G62" s="4">
        <v>0</v>
      </c>
      <c r="I62" s="4">
        <v>0</v>
      </c>
      <c r="K62" s="30">
        <v>0</v>
      </c>
      <c r="M62" s="4">
        <v>0</v>
      </c>
      <c r="O62" s="4">
        <v>0</v>
      </c>
      <c r="Q62" s="7">
        <v>37596788289</v>
      </c>
      <c r="S62" s="7">
        <v>37596788289</v>
      </c>
      <c r="U62" s="19">
        <v>4.4900000000000002E-2</v>
      </c>
    </row>
    <row r="63" spans="1:21" ht="21" x14ac:dyDescent="0.25">
      <c r="A63" s="15" t="s">
        <v>195</v>
      </c>
      <c r="C63" s="4">
        <v>0</v>
      </c>
      <c r="E63" s="4">
        <v>0</v>
      </c>
      <c r="G63" s="4">
        <v>0</v>
      </c>
      <c r="I63" s="4">
        <v>0</v>
      </c>
      <c r="K63" s="30">
        <v>0</v>
      </c>
      <c r="M63" s="4">
        <v>0</v>
      </c>
      <c r="O63" s="4">
        <v>0</v>
      </c>
      <c r="Q63" s="7">
        <v>-32699735435</v>
      </c>
      <c r="S63" s="7">
        <v>-32699735435</v>
      </c>
      <c r="U63" s="19">
        <v>-3.9100000000000003E-2</v>
      </c>
    </row>
    <row r="64" spans="1:21" ht="21" x14ac:dyDescent="0.25">
      <c r="A64" s="15" t="s">
        <v>196</v>
      </c>
      <c r="C64" s="4">
        <v>0</v>
      </c>
      <c r="E64" s="4">
        <v>0</v>
      </c>
      <c r="G64" s="4">
        <v>0</v>
      </c>
      <c r="I64" s="4">
        <v>0</v>
      </c>
      <c r="K64" s="30">
        <v>0</v>
      </c>
      <c r="M64" s="4">
        <v>0</v>
      </c>
      <c r="O64" s="4">
        <v>0</v>
      </c>
      <c r="Q64" s="7">
        <v>-40814130677</v>
      </c>
      <c r="S64" s="7">
        <v>-40814130677</v>
      </c>
      <c r="U64" s="19">
        <v>-4.8800000000000003E-2</v>
      </c>
    </row>
    <row r="65" spans="1:21" ht="21" x14ac:dyDescent="0.25">
      <c r="A65" s="15" t="s">
        <v>197</v>
      </c>
      <c r="C65" s="4">
        <v>0</v>
      </c>
      <c r="E65" s="4">
        <v>0</v>
      </c>
      <c r="G65" s="4">
        <v>0</v>
      </c>
      <c r="I65" s="4">
        <v>0</v>
      </c>
      <c r="K65" s="30">
        <v>0</v>
      </c>
      <c r="M65" s="4">
        <v>0</v>
      </c>
      <c r="O65" s="4">
        <v>0</v>
      </c>
      <c r="Q65" s="7">
        <v>-20623</v>
      </c>
      <c r="S65" s="7">
        <v>-20623</v>
      </c>
      <c r="U65" s="30">
        <v>0</v>
      </c>
    </row>
    <row r="66" spans="1:21" ht="21" x14ac:dyDescent="0.25">
      <c r="A66" s="15" t="s">
        <v>198</v>
      </c>
      <c r="C66" s="4">
        <v>0</v>
      </c>
      <c r="E66" s="4">
        <v>0</v>
      </c>
      <c r="G66" s="4">
        <v>0</v>
      </c>
      <c r="I66" s="4">
        <v>0</v>
      </c>
      <c r="K66" s="30">
        <v>0</v>
      </c>
      <c r="M66" s="4">
        <v>0</v>
      </c>
      <c r="O66" s="4">
        <v>0</v>
      </c>
      <c r="Q66" s="7">
        <v>-1399494618</v>
      </c>
      <c r="S66" s="7">
        <v>-1399494618</v>
      </c>
      <c r="U66" s="19">
        <v>-1.6999999999999999E-3</v>
      </c>
    </row>
    <row r="67" spans="1:21" ht="21" x14ac:dyDescent="0.25">
      <c r="A67" s="15" t="s">
        <v>199</v>
      </c>
      <c r="C67" s="4">
        <v>0</v>
      </c>
      <c r="E67" s="4">
        <v>0</v>
      </c>
      <c r="G67" s="4">
        <v>0</v>
      </c>
      <c r="I67" s="4">
        <v>0</v>
      </c>
      <c r="K67" s="30">
        <v>0</v>
      </c>
      <c r="M67" s="4">
        <v>0</v>
      </c>
      <c r="O67" s="4">
        <v>0</v>
      </c>
      <c r="Q67" s="7">
        <v>11934818534</v>
      </c>
      <c r="S67" s="7">
        <v>11934818534</v>
      </c>
      <c r="U67" s="19">
        <v>1.43E-2</v>
      </c>
    </row>
    <row r="68" spans="1:21" ht="21" x14ac:dyDescent="0.25">
      <c r="A68" s="15" t="s">
        <v>200</v>
      </c>
      <c r="C68" s="4">
        <v>0</v>
      </c>
      <c r="E68" s="4">
        <v>0</v>
      </c>
      <c r="G68" s="4">
        <v>0</v>
      </c>
      <c r="I68" s="4">
        <v>0</v>
      </c>
      <c r="K68" s="30">
        <v>0</v>
      </c>
      <c r="M68" s="4">
        <v>0</v>
      </c>
      <c r="O68" s="4">
        <v>0</v>
      </c>
      <c r="Q68" s="7">
        <v>11787360555</v>
      </c>
      <c r="S68" s="7">
        <v>11787360555</v>
      </c>
      <c r="U68" s="19">
        <v>1.41E-2</v>
      </c>
    </row>
    <row r="69" spans="1:21" ht="21" x14ac:dyDescent="0.25">
      <c r="A69" s="15" t="s">
        <v>201</v>
      </c>
      <c r="C69" s="4">
        <v>0</v>
      </c>
      <c r="E69" s="4">
        <v>0</v>
      </c>
      <c r="G69" s="4">
        <v>0</v>
      </c>
      <c r="I69" s="4">
        <v>0</v>
      </c>
      <c r="K69" s="30">
        <v>0</v>
      </c>
      <c r="M69" s="4">
        <v>0</v>
      </c>
      <c r="O69" s="4">
        <v>0</v>
      </c>
      <c r="Q69" s="7">
        <v>17058316997</v>
      </c>
      <c r="S69" s="7">
        <v>17058316997</v>
      </c>
      <c r="U69" s="19">
        <v>2.0400000000000001E-2</v>
      </c>
    </row>
    <row r="70" spans="1:21" ht="21" x14ac:dyDescent="0.25">
      <c r="A70" s="15" t="s">
        <v>46</v>
      </c>
      <c r="C70" s="4">
        <v>0</v>
      </c>
      <c r="E70" s="7">
        <v>-19525477619</v>
      </c>
      <c r="G70" s="4">
        <v>0</v>
      </c>
      <c r="I70" s="7">
        <v>-19525477619</v>
      </c>
      <c r="K70" s="19">
        <v>5.2900000000000003E-2</v>
      </c>
      <c r="M70" s="7">
        <v>3853481952</v>
      </c>
      <c r="O70" s="7">
        <v>-23452224898</v>
      </c>
      <c r="Q70" s="7">
        <v>9412094422</v>
      </c>
      <c r="S70" s="7">
        <v>-10186648524</v>
      </c>
      <c r="U70" s="19">
        <v>-1.2200000000000001E-2</v>
      </c>
    </row>
    <row r="71" spans="1:21" ht="21" x14ac:dyDescent="0.25">
      <c r="A71" s="15" t="s">
        <v>202</v>
      </c>
      <c r="C71" s="4">
        <v>0</v>
      </c>
      <c r="E71" s="4">
        <v>0</v>
      </c>
      <c r="G71" s="4">
        <v>0</v>
      </c>
      <c r="I71" s="4">
        <v>0</v>
      </c>
      <c r="K71" s="30">
        <v>0</v>
      </c>
      <c r="M71" s="4">
        <v>0</v>
      </c>
      <c r="O71" s="4">
        <v>0</v>
      </c>
      <c r="Q71" s="7">
        <v>-1000864577</v>
      </c>
      <c r="S71" s="7">
        <v>-1000864577</v>
      </c>
      <c r="U71" s="19">
        <v>-1.1999999999999999E-3</v>
      </c>
    </row>
    <row r="72" spans="1:21" ht="21" x14ac:dyDescent="0.25">
      <c r="A72" s="15" t="s">
        <v>52</v>
      </c>
      <c r="C72" s="4">
        <v>0</v>
      </c>
      <c r="E72" s="7">
        <v>-5881893254</v>
      </c>
      <c r="G72" s="4">
        <v>0</v>
      </c>
      <c r="I72" s="7">
        <v>-5881893254</v>
      </c>
      <c r="K72" s="19">
        <v>1.5900000000000001E-2</v>
      </c>
      <c r="M72" s="7">
        <v>3130350496</v>
      </c>
      <c r="O72" s="7">
        <v>8453623419</v>
      </c>
      <c r="Q72" s="7">
        <v>493612316</v>
      </c>
      <c r="S72" s="7">
        <v>12077586231</v>
      </c>
      <c r="U72" s="19">
        <v>1.44E-2</v>
      </c>
    </row>
    <row r="73" spans="1:21" ht="21" x14ac:dyDescent="0.25">
      <c r="A73" s="15" t="s">
        <v>161</v>
      </c>
      <c r="C73" s="4">
        <v>0</v>
      </c>
      <c r="E73" s="4">
        <v>0</v>
      </c>
      <c r="G73" s="4">
        <v>0</v>
      </c>
      <c r="I73" s="4">
        <v>0</v>
      </c>
      <c r="K73" s="30">
        <v>0</v>
      </c>
      <c r="M73" s="7">
        <v>1300000000</v>
      </c>
      <c r="O73" s="4">
        <v>0</v>
      </c>
      <c r="Q73" s="7">
        <v>6172004278</v>
      </c>
      <c r="S73" s="7">
        <v>7472004278</v>
      </c>
      <c r="U73" s="19">
        <v>8.8999999999999999E-3</v>
      </c>
    </row>
    <row r="74" spans="1:21" ht="21" x14ac:dyDescent="0.25">
      <c r="A74" s="15" t="s">
        <v>27</v>
      </c>
      <c r="C74" s="4">
        <v>0</v>
      </c>
      <c r="E74" s="7">
        <v>-19810034829</v>
      </c>
      <c r="G74" s="4">
        <v>0</v>
      </c>
      <c r="I74" s="7">
        <v>-19810034829</v>
      </c>
      <c r="K74" s="19">
        <v>5.3699999999999998E-2</v>
      </c>
      <c r="M74" s="7">
        <v>12316670200</v>
      </c>
      <c r="O74" s="7">
        <v>67095706155</v>
      </c>
      <c r="Q74" s="7">
        <v>86659990937</v>
      </c>
      <c r="S74" s="7">
        <v>166072367292</v>
      </c>
      <c r="U74" s="19">
        <v>0.19850000000000001</v>
      </c>
    </row>
    <row r="75" spans="1:21" ht="21" x14ac:dyDescent="0.25">
      <c r="A75" s="15" t="s">
        <v>168</v>
      </c>
      <c r="C75" s="4">
        <v>0</v>
      </c>
      <c r="E75" s="4">
        <v>0</v>
      </c>
      <c r="G75" s="4">
        <v>0</v>
      </c>
      <c r="I75" s="4">
        <v>0</v>
      </c>
      <c r="K75" s="30">
        <v>0</v>
      </c>
      <c r="M75" s="7">
        <v>104421156</v>
      </c>
      <c r="O75" s="4">
        <v>0</v>
      </c>
      <c r="Q75" s="7">
        <v>6660647463</v>
      </c>
      <c r="S75" s="7">
        <v>6765068619</v>
      </c>
      <c r="U75" s="19">
        <v>8.0999999999999996E-3</v>
      </c>
    </row>
    <row r="76" spans="1:21" ht="21" x14ac:dyDescent="0.25">
      <c r="A76" s="15" t="s">
        <v>203</v>
      </c>
      <c r="C76" s="4">
        <v>0</v>
      </c>
      <c r="E76" s="4">
        <v>0</v>
      </c>
      <c r="G76" s="4">
        <v>0</v>
      </c>
      <c r="I76" s="4">
        <v>0</v>
      </c>
      <c r="K76" s="30">
        <v>0</v>
      </c>
      <c r="M76" s="4">
        <v>0</v>
      </c>
      <c r="O76" s="4">
        <v>0</v>
      </c>
      <c r="Q76" s="7">
        <v>2312014619</v>
      </c>
      <c r="S76" s="7">
        <v>2312014619</v>
      </c>
      <c r="U76" s="19">
        <v>2.8E-3</v>
      </c>
    </row>
    <row r="77" spans="1:21" ht="21" x14ac:dyDescent="0.25">
      <c r="A77" s="15" t="s">
        <v>22</v>
      </c>
      <c r="C77" s="4">
        <v>0</v>
      </c>
      <c r="E77" s="7">
        <v>-14202986400</v>
      </c>
      <c r="G77" s="4">
        <v>0</v>
      </c>
      <c r="I77" s="7">
        <v>-14202986400</v>
      </c>
      <c r="K77" s="19">
        <v>3.85E-2</v>
      </c>
      <c r="M77" s="4">
        <v>0</v>
      </c>
      <c r="O77" s="7">
        <v>-20764446613</v>
      </c>
      <c r="Q77" s="7">
        <v>13461720187</v>
      </c>
      <c r="S77" s="7">
        <v>-7302726426</v>
      </c>
      <c r="U77" s="19">
        <v>-8.6999999999999994E-3</v>
      </c>
    </row>
    <row r="78" spans="1:21" ht="21" x14ac:dyDescent="0.25">
      <c r="A78" s="15" t="s">
        <v>204</v>
      </c>
      <c r="C78" s="4">
        <v>0</v>
      </c>
      <c r="E78" s="4">
        <v>0</v>
      </c>
      <c r="G78" s="4">
        <v>0</v>
      </c>
      <c r="I78" s="4">
        <v>0</v>
      </c>
      <c r="K78" s="30">
        <v>0</v>
      </c>
      <c r="M78" s="4">
        <v>0</v>
      </c>
      <c r="O78" s="4">
        <v>0</v>
      </c>
      <c r="Q78" s="7">
        <v>31426078679</v>
      </c>
      <c r="S78" s="7">
        <v>31426078679</v>
      </c>
      <c r="U78" s="19">
        <v>3.7600000000000001E-2</v>
      </c>
    </row>
    <row r="79" spans="1:21" ht="21" x14ac:dyDescent="0.25">
      <c r="A79" s="15" t="s">
        <v>24</v>
      </c>
      <c r="C79" s="4">
        <v>0</v>
      </c>
      <c r="E79" s="7">
        <v>-1294635093</v>
      </c>
      <c r="G79" s="4">
        <v>0</v>
      </c>
      <c r="I79" s="7">
        <v>-1294635093</v>
      </c>
      <c r="K79" s="19">
        <v>3.5000000000000001E-3</v>
      </c>
      <c r="M79" s="4">
        <v>0</v>
      </c>
      <c r="O79" s="7">
        <v>-1051993753</v>
      </c>
      <c r="Q79" s="7">
        <v>422675</v>
      </c>
      <c r="S79" s="7">
        <v>-1051571078</v>
      </c>
      <c r="U79" s="19">
        <v>-1.2999999999999999E-3</v>
      </c>
    </row>
    <row r="80" spans="1:21" ht="21" x14ac:dyDescent="0.25">
      <c r="A80" s="15" t="s">
        <v>33</v>
      </c>
      <c r="C80" s="4">
        <v>0</v>
      </c>
      <c r="E80" s="7">
        <v>-12942531000</v>
      </c>
      <c r="G80" s="4">
        <v>0</v>
      </c>
      <c r="I80" s="7">
        <v>-12942531000</v>
      </c>
      <c r="K80" s="19">
        <v>3.5099999999999999E-2</v>
      </c>
      <c r="M80" s="7">
        <v>6741000000</v>
      </c>
      <c r="O80" s="7">
        <v>-5976181499</v>
      </c>
      <c r="Q80" s="7">
        <v>42147602101</v>
      </c>
      <c r="S80" s="7">
        <v>42912420602</v>
      </c>
      <c r="U80" s="19">
        <v>5.1299999999999998E-2</v>
      </c>
    </row>
    <row r="81" spans="1:21" ht="21" x14ac:dyDescent="0.25">
      <c r="A81" s="15" t="s">
        <v>205</v>
      </c>
      <c r="C81" s="4">
        <v>0</v>
      </c>
      <c r="E81" s="4">
        <v>0</v>
      </c>
      <c r="G81" s="4">
        <v>0</v>
      </c>
      <c r="I81" s="4">
        <v>0</v>
      </c>
      <c r="K81" s="30">
        <v>0</v>
      </c>
      <c r="M81" s="4">
        <v>0</v>
      </c>
      <c r="O81" s="4">
        <v>0</v>
      </c>
      <c r="Q81" s="7">
        <v>-9144412991</v>
      </c>
      <c r="S81" s="7">
        <v>-9144412991</v>
      </c>
      <c r="U81" s="19">
        <v>-1.09E-2</v>
      </c>
    </row>
    <row r="82" spans="1:21" ht="21" x14ac:dyDescent="0.25">
      <c r="A82" s="15" t="s">
        <v>206</v>
      </c>
      <c r="C82" s="4">
        <v>0</v>
      </c>
      <c r="E82" s="4">
        <v>0</v>
      </c>
      <c r="G82" s="4">
        <v>0</v>
      </c>
      <c r="I82" s="4">
        <v>0</v>
      </c>
      <c r="K82" s="30">
        <v>0</v>
      </c>
      <c r="M82" s="4">
        <v>0</v>
      </c>
      <c r="O82" s="4">
        <v>0</v>
      </c>
      <c r="Q82" s="7">
        <v>7599044318</v>
      </c>
      <c r="S82" s="7">
        <v>7599044318</v>
      </c>
      <c r="U82" s="19">
        <v>9.1000000000000004E-3</v>
      </c>
    </row>
    <row r="83" spans="1:21" ht="21" x14ac:dyDescent="0.25">
      <c r="A83" s="15" t="s">
        <v>23</v>
      </c>
      <c r="C83" s="4">
        <v>0</v>
      </c>
      <c r="E83" s="7">
        <v>-7624702419</v>
      </c>
      <c r="G83" s="4">
        <v>0</v>
      </c>
      <c r="I83" s="7">
        <v>-7624702419</v>
      </c>
      <c r="K83" s="19">
        <v>2.07E-2</v>
      </c>
      <c r="M83" s="7">
        <v>11900000000</v>
      </c>
      <c r="O83" s="7">
        <v>-10078550182</v>
      </c>
      <c r="Q83" s="7">
        <v>-36052970127</v>
      </c>
      <c r="S83" s="7">
        <v>-34231520309</v>
      </c>
      <c r="U83" s="19">
        <v>-4.0899999999999999E-2</v>
      </c>
    </row>
    <row r="84" spans="1:21" ht="21" x14ac:dyDescent="0.25">
      <c r="A84" s="15" t="s">
        <v>207</v>
      </c>
      <c r="C84" s="4">
        <v>0</v>
      </c>
      <c r="E84" s="4">
        <v>0</v>
      </c>
      <c r="G84" s="4">
        <v>0</v>
      </c>
      <c r="I84" s="4">
        <v>0</v>
      </c>
      <c r="K84" s="30">
        <v>0</v>
      </c>
      <c r="M84" s="4">
        <v>0</v>
      </c>
      <c r="O84" s="4">
        <v>0</v>
      </c>
      <c r="Q84" s="7">
        <v>14689198722</v>
      </c>
      <c r="S84" s="7">
        <v>14689198722</v>
      </c>
      <c r="U84" s="19">
        <v>1.7600000000000001E-2</v>
      </c>
    </row>
    <row r="85" spans="1:21" ht="21" x14ac:dyDescent="0.25">
      <c r="A85" s="15" t="s">
        <v>208</v>
      </c>
      <c r="C85" s="4">
        <v>0</v>
      </c>
      <c r="E85" s="4">
        <v>0</v>
      </c>
      <c r="G85" s="4">
        <v>0</v>
      </c>
      <c r="I85" s="4">
        <v>0</v>
      </c>
      <c r="K85" s="30">
        <v>0</v>
      </c>
      <c r="M85" s="4">
        <v>0</v>
      </c>
      <c r="O85" s="4">
        <v>0</v>
      </c>
      <c r="Q85" s="7">
        <v>20726881321</v>
      </c>
      <c r="S85" s="7">
        <v>20726881321</v>
      </c>
      <c r="U85" s="19">
        <v>2.4799999999999999E-2</v>
      </c>
    </row>
    <row r="86" spans="1:21" ht="21" x14ac:dyDescent="0.25">
      <c r="A86" s="15" t="s">
        <v>140</v>
      </c>
      <c r="C86" s="4">
        <v>0</v>
      </c>
      <c r="E86" s="4">
        <v>0</v>
      </c>
      <c r="G86" s="4">
        <v>0</v>
      </c>
      <c r="I86" s="4">
        <v>0</v>
      </c>
      <c r="K86" s="30">
        <v>0</v>
      </c>
      <c r="M86" s="7">
        <v>300000000</v>
      </c>
      <c r="O86" s="4">
        <v>0</v>
      </c>
      <c r="Q86" s="7">
        <v>32966460196</v>
      </c>
      <c r="S86" s="7">
        <v>33266460196</v>
      </c>
      <c r="U86" s="19">
        <v>3.9800000000000002E-2</v>
      </c>
    </row>
    <row r="87" spans="1:21" ht="21" x14ac:dyDescent="0.25">
      <c r="A87" s="15" t="s">
        <v>21</v>
      </c>
      <c r="C87" s="4">
        <v>0</v>
      </c>
      <c r="E87" s="7">
        <v>-14067795600</v>
      </c>
      <c r="G87" s="4">
        <v>0</v>
      </c>
      <c r="I87" s="7">
        <v>-14067795600</v>
      </c>
      <c r="K87" s="19">
        <v>3.8100000000000002E-2</v>
      </c>
      <c r="M87" s="7">
        <v>735000000</v>
      </c>
      <c r="O87" s="7">
        <v>5124515252</v>
      </c>
      <c r="Q87" s="4">
        <v>0</v>
      </c>
      <c r="S87" s="7">
        <v>5859515252</v>
      </c>
      <c r="U87" s="19">
        <v>7.0000000000000001E-3</v>
      </c>
    </row>
    <row r="88" spans="1:21" ht="21" x14ac:dyDescent="0.25">
      <c r="A88" s="15" t="s">
        <v>15</v>
      </c>
      <c r="C88" s="4">
        <v>0</v>
      </c>
      <c r="E88" s="7">
        <v>-193999801</v>
      </c>
      <c r="G88" s="4">
        <v>0</v>
      </c>
      <c r="I88" s="7">
        <v>-193999801</v>
      </c>
      <c r="K88" s="19">
        <v>5.0000000000000001E-4</v>
      </c>
      <c r="M88" s="7">
        <v>605000000</v>
      </c>
      <c r="O88" s="7">
        <v>-7478748354</v>
      </c>
      <c r="Q88" s="4">
        <v>0</v>
      </c>
      <c r="S88" s="7">
        <v>-6873748354</v>
      </c>
      <c r="U88" s="19">
        <v>-8.2000000000000007E-3</v>
      </c>
    </row>
    <row r="89" spans="1:21" ht="21" x14ac:dyDescent="0.25">
      <c r="A89" s="15" t="s">
        <v>20</v>
      </c>
      <c r="C89" s="4">
        <v>0</v>
      </c>
      <c r="E89" s="7">
        <v>-28728305062</v>
      </c>
      <c r="G89" s="4">
        <v>0</v>
      </c>
      <c r="I89" s="7">
        <v>-28728305062</v>
      </c>
      <c r="K89" s="19">
        <v>7.7799999999999994E-2</v>
      </c>
      <c r="M89" s="7">
        <v>2890860</v>
      </c>
      <c r="O89" s="7">
        <v>-90557603253</v>
      </c>
      <c r="Q89" s="4">
        <v>0</v>
      </c>
      <c r="S89" s="7">
        <v>-90554712393</v>
      </c>
      <c r="U89" s="19">
        <v>-0.10829999999999999</v>
      </c>
    </row>
    <row r="90" spans="1:21" ht="21" x14ac:dyDescent="0.25">
      <c r="A90" s="15" t="s">
        <v>45</v>
      </c>
      <c r="C90" s="4">
        <v>0</v>
      </c>
      <c r="E90" s="7">
        <v>-1443574777</v>
      </c>
      <c r="G90" s="4">
        <v>0</v>
      </c>
      <c r="I90" s="7">
        <v>-1443574777</v>
      </c>
      <c r="K90" s="19">
        <v>3.8999999999999998E-3</v>
      </c>
      <c r="M90" s="7">
        <v>1221890965</v>
      </c>
      <c r="O90" s="7">
        <v>-4924647469</v>
      </c>
      <c r="Q90" s="4">
        <v>0</v>
      </c>
      <c r="S90" s="7">
        <v>-3702756504</v>
      </c>
      <c r="U90" s="19">
        <v>-4.4000000000000003E-3</v>
      </c>
    </row>
    <row r="91" spans="1:21" ht="21" x14ac:dyDescent="0.25">
      <c r="A91" s="15" t="s">
        <v>58</v>
      </c>
      <c r="C91" s="4">
        <v>0</v>
      </c>
      <c r="E91" s="7">
        <v>-1432260072</v>
      </c>
      <c r="G91" s="4">
        <v>0</v>
      </c>
      <c r="I91" s="7">
        <v>-1432260072</v>
      </c>
      <c r="K91" s="19">
        <v>3.8999999999999998E-3</v>
      </c>
      <c r="M91" s="7">
        <v>750000000</v>
      </c>
      <c r="O91" s="7">
        <v>3036682064</v>
      </c>
      <c r="Q91" s="4">
        <v>0</v>
      </c>
      <c r="S91" s="7">
        <v>3786682064</v>
      </c>
      <c r="U91" s="19">
        <v>4.4999999999999997E-3</v>
      </c>
    </row>
    <row r="92" spans="1:21" ht="21" x14ac:dyDescent="0.25">
      <c r="A92" s="15" t="s">
        <v>53</v>
      </c>
      <c r="C92" s="4">
        <v>0</v>
      </c>
      <c r="E92" s="7">
        <v>-13703575172</v>
      </c>
      <c r="G92" s="4">
        <v>0</v>
      </c>
      <c r="I92" s="7">
        <v>-13703575172</v>
      </c>
      <c r="K92" s="19">
        <v>3.7100000000000001E-2</v>
      </c>
      <c r="M92" s="7">
        <v>1808809431</v>
      </c>
      <c r="O92" s="7">
        <v>-103798499995</v>
      </c>
      <c r="Q92" s="4">
        <v>0</v>
      </c>
      <c r="S92" s="7">
        <v>-101989690564</v>
      </c>
      <c r="U92" s="19">
        <v>-0.12189999999999999</v>
      </c>
    </row>
    <row r="93" spans="1:21" ht="21" x14ac:dyDescent="0.25">
      <c r="A93" s="15" t="s">
        <v>54</v>
      </c>
      <c r="C93" s="4">
        <v>0</v>
      </c>
      <c r="E93" s="7">
        <v>-5157807354</v>
      </c>
      <c r="G93" s="4">
        <v>0</v>
      </c>
      <c r="I93" s="7">
        <v>-5157807354</v>
      </c>
      <c r="K93" s="19">
        <v>1.4E-2</v>
      </c>
      <c r="M93" s="7">
        <v>925000000</v>
      </c>
      <c r="O93" s="7">
        <v>154852538</v>
      </c>
      <c r="Q93" s="4">
        <v>0</v>
      </c>
      <c r="S93" s="7">
        <v>1079852538</v>
      </c>
      <c r="U93" s="19">
        <v>1.2999999999999999E-3</v>
      </c>
    </row>
    <row r="94" spans="1:21" ht="21" x14ac:dyDescent="0.25">
      <c r="A94" s="15" t="s">
        <v>47</v>
      </c>
      <c r="C94" s="4">
        <v>0</v>
      </c>
      <c r="E94" s="7">
        <v>-989079750</v>
      </c>
      <c r="G94" s="4">
        <v>0</v>
      </c>
      <c r="I94" s="7">
        <v>-989079750</v>
      </c>
      <c r="K94" s="19">
        <v>2.7000000000000001E-3</v>
      </c>
      <c r="M94" s="7">
        <v>1000000000</v>
      </c>
      <c r="O94" s="7">
        <v>-1765933656</v>
      </c>
      <c r="Q94" s="4">
        <v>0</v>
      </c>
      <c r="S94" s="7">
        <v>-765933656</v>
      </c>
      <c r="U94" s="19">
        <v>-8.9999999999999998E-4</v>
      </c>
    </row>
    <row r="95" spans="1:21" ht="21" x14ac:dyDescent="0.25">
      <c r="A95" s="15" t="s">
        <v>29</v>
      </c>
      <c r="C95" s="4">
        <v>0</v>
      </c>
      <c r="E95" s="7">
        <v>-19066793</v>
      </c>
      <c r="G95" s="4">
        <v>0</v>
      </c>
      <c r="I95" s="7">
        <v>-19066793</v>
      </c>
      <c r="K95" s="19">
        <v>1E-4</v>
      </c>
      <c r="M95" s="7">
        <v>2377800</v>
      </c>
      <c r="O95" s="7">
        <v>4292172489</v>
      </c>
      <c r="Q95" s="4">
        <v>0</v>
      </c>
      <c r="S95" s="7">
        <v>4294550289</v>
      </c>
      <c r="U95" s="19">
        <v>5.1000000000000004E-3</v>
      </c>
    </row>
    <row r="96" spans="1:21" ht="21" x14ac:dyDescent="0.25">
      <c r="A96" s="15" t="s">
        <v>34</v>
      </c>
      <c r="C96" s="4">
        <v>0</v>
      </c>
      <c r="E96" s="7">
        <v>-1192860000</v>
      </c>
      <c r="G96" s="4">
        <v>0</v>
      </c>
      <c r="I96" s="7">
        <v>-1192860000</v>
      </c>
      <c r="K96" s="19">
        <v>3.2000000000000002E-3</v>
      </c>
      <c r="M96" s="4">
        <v>0</v>
      </c>
      <c r="O96" s="7">
        <v>-928680253</v>
      </c>
      <c r="Q96" s="4">
        <v>0</v>
      </c>
      <c r="S96" s="7">
        <v>-928680253</v>
      </c>
      <c r="U96" s="19">
        <v>-1.1000000000000001E-3</v>
      </c>
    </row>
    <row r="97" spans="1:21" ht="21" x14ac:dyDescent="0.25">
      <c r="A97" s="15" t="s">
        <v>30</v>
      </c>
      <c r="C97" s="4">
        <v>0</v>
      </c>
      <c r="E97" s="7">
        <v>-3689913600</v>
      </c>
      <c r="G97" s="4">
        <v>0</v>
      </c>
      <c r="I97" s="7">
        <v>-3689913600</v>
      </c>
      <c r="K97" s="19">
        <v>0.01</v>
      </c>
      <c r="M97" s="4">
        <v>0</v>
      </c>
      <c r="O97" s="7">
        <v>-60666553715</v>
      </c>
      <c r="Q97" s="4">
        <v>0</v>
      </c>
      <c r="S97" s="7">
        <v>-60666553715</v>
      </c>
      <c r="U97" s="19">
        <v>-7.2499999999999995E-2</v>
      </c>
    </row>
    <row r="98" spans="1:21" ht="21" x14ac:dyDescent="0.25">
      <c r="A98" s="15" t="s">
        <v>37</v>
      </c>
      <c r="C98" s="4">
        <v>0</v>
      </c>
      <c r="E98" s="7">
        <v>-6571719502</v>
      </c>
      <c r="G98" s="4">
        <v>0</v>
      </c>
      <c r="I98" s="7">
        <v>-6571719502</v>
      </c>
      <c r="K98" s="19">
        <v>1.78E-2</v>
      </c>
      <c r="M98" s="4">
        <v>0</v>
      </c>
      <c r="O98" s="7">
        <v>-35221874926</v>
      </c>
      <c r="Q98" s="4">
        <v>0</v>
      </c>
      <c r="S98" s="7">
        <v>-35221874926</v>
      </c>
      <c r="U98" s="19">
        <v>-4.2099999999999999E-2</v>
      </c>
    </row>
    <row r="99" spans="1:21" ht="21" x14ac:dyDescent="0.25">
      <c r="A99" s="15" t="s">
        <v>35</v>
      </c>
      <c r="C99" s="4">
        <v>0</v>
      </c>
      <c r="E99" s="7">
        <v>-8753100</v>
      </c>
      <c r="G99" s="4">
        <v>0</v>
      </c>
      <c r="I99" s="7">
        <v>-8753100</v>
      </c>
      <c r="K99" s="30">
        <v>0</v>
      </c>
      <c r="M99" s="4">
        <v>0</v>
      </c>
      <c r="O99" s="7">
        <v>-409368760</v>
      </c>
      <c r="Q99" s="4">
        <v>0</v>
      </c>
      <c r="S99" s="7">
        <v>-409368760</v>
      </c>
      <c r="U99" s="19">
        <v>-5.0000000000000001E-4</v>
      </c>
    </row>
    <row r="100" spans="1:21" ht="21" x14ac:dyDescent="0.25">
      <c r="A100" s="15" t="s">
        <v>62</v>
      </c>
      <c r="C100" s="4">
        <v>0</v>
      </c>
      <c r="E100" s="7">
        <v>-61004754</v>
      </c>
      <c r="G100" s="4">
        <v>0</v>
      </c>
      <c r="I100" s="7">
        <v>-61004754</v>
      </c>
      <c r="K100" s="19">
        <v>2.0000000000000001E-4</v>
      </c>
      <c r="M100" s="4">
        <v>0</v>
      </c>
      <c r="O100" s="7">
        <v>-61004754</v>
      </c>
      <c r="Q100" s="4">
        <v>0</v>
      </c>
      <c r="S100" s="7">
        <v>-61004754</v>
      </c>
      <c r="U100" s="19">
        <v>-1E-4</v>
      </c>
    </row>
    <row r="101" spans="1:21" ht="21" x14ac:dyDescent="0.25">
      <c r="A101" s="15" t="s">
        <v>26</v>
      </c>
      <c r="C101" s="4">
        <v>0</v>
      </c>
      <c r="E101" s="7">
        <v>-17404274487</v>
      </c>
      <c r="G101" s="4">
        <v>0</v>
      </c>
      <c r="I101" s="7">
        <v>-17404274487</v>
      </c>
      <c r="K101" s="19">
        <v>4.7199999999999999E-2</v>
      </c>
      <c r="M101" s="4">
        <v>0</v>
      </c>
      <c r="O101" s="7">
        <v>-7417197992</v>
      </c>
      <c r="Q101" s="4">
        <v>0</v>
      </c>
      <c r="S101" s="7">
        <v>-7417197992</v>
      </c>
      <c r="U101" s="19">
        <v>-8.8999999999999999E-3</v>
      </c>
    </row>
    <row r="102" spans="1:21" ht="21" x14ac:dyDescent="0.25">
      <c r="A102" s="15" t="s">
        <v>61</v>
      </c>
      <c r="C102" s="4">
        <v>0</v>
      </c>
      <c r="E102" s="7">
        <v>-16240364</v>
      </c>
      <c r="G102" s="4">
        <v>0</v>
      </c>
      <c r="I102" s="7">
        <v>-16240364</v>
      </c>
      <c r="K102" s="30">
        <v>0</v>
      </c>
      <c r="M102" s="4">
        <v>0</v>
      </c>
      <c r="O102" s="7">
        <v>-16240364</v>
      </c>
      <c r="Q102" s="4">
        <v>0</v>
      </c>
      <c r="S102" s="7">
        <v>-16240364</v>
      </c>
      <c r="U102" s="30">
        <v>0</v>
      </c>
    </row>
    <row r="103" spans="1:21" ht="21" x14ac:dyDescent="0.25">
      <c r="A103" s="15" t="s">
        <v>25</v>
      </c>
      <c r="C103" s="4">
        <v>0</v>
      </c>
      <c r="E103" s="7">
        <v>-1314531720</v>
      </c>
      <c r="G103" s="4">
        <v>0</v>
      </c>
      <c r="I103" s="7">
        <v>-1314531720</v>
      </c>
      <c r="K103" s="19">
        <v>3.5999999999999999E-3</v>
      </c>
      <c r="M103" s="4">
        <v>0</v>
      </c>
      <c r="O103" s="7">
        <v>7934234575</v>
      </c>
      <c r="Q103" s="4">
        <v>0</v>
      </c>
      <c r="S103" s="7">
        <v>7934234575</v>
      </c>
      <c r="U103" s="19">
        <v>9.4999999999999998E-3</v>
      </c>
    </row>
    <row r="104" spans="1:21" ht="21" x14ac:dyDescent="0.25">
      <c r="A104" s="15" t="s">
        <v>32</v>
      </c>
      <c r="C104" s="4">
        <v>0</v>
      </c>
      <c r="E104" s="7">
        <v>740245221</v>
      </c>
      <c r="G104" s="4">
        <v>0</v>
      </c>
      <c r="I104" s="7">
        <v>740245221</v>
      </c>
      <c r="K104" s="19">
        <v>-2E-3</v>
      </c>
      <c r="M104" s="4">
        <v>0</v>
      </c>
      <c r="O104" s="7">
        <v>4151675456</v>
      </c>
      <c r="Q104" s="4">
        <v>0</v>
      </c>
      <c r="S104" s="7">
        <v>4151675456</v>
      </c>
      <c r="U104" s="19">
        <v>5.0000000000000001E-3</v>
      </c>
    </row>
    <row r="105" spans="1:21" ht="21" x14ac:dyDescent="0.25">
      <c r="A105" s="15" t="s">
        <v>60</v>
      </c>
      <c r="C105" s="4">
        <v>0</v>
      </c>
      <c r="E105" s="4">
        <v>0</v>
      </c>
      <c r="G105" s="4">
        <v>0</v>
      </c>
      <c r="I105" s="4">
        <v>0</v>
      </c>
      <c r="K105" s="30">
        <v>0</v>
      </c>
      <c r="M105" s="4">
        <v>0</v>
      </c>
      <c r="O105" s="13">
        <f>216500-4</f>
        <v>216496</v>
      </c>
      <c r="Q105" s="4">
        <v>0</v>
      </c>
      <c r="S105" s="13">
        <v>216500</v>
      </c>
      <c r="U105" s="30">
        <v>0</v>
      </c>
    </row>
    <row r="106" spans="1:21" ht="19.5" thickBot="1" x14ac:dyDescent="0.3">
      <c r="C106" s="14">
        <f>SUM(C8:C105)</f>
        <v>2066741469</v>
      </c>
      <c r="E106" s="14">
        <f>SUM(E8:E105)</f>
        <v>-377919606740</v>
      </c>
      <c r="G106" s="14">
        <f>SUM(G8:G105)</f>
        <v>1746029229</v>
      </c>
      <c r="I106" s="14">
        <f>SUM(I8:I105)</f>
        <v>-374106836042</v>
      </c>
      <c r="M106" s="14">
        <f>SUM(M8:M105)</f>
        <v>111483638812</v>
      </c>
      <c r="O106" s="14">
        <f>SUM(O8:O105)</f>
        <v>-650423800179</v>
      </c>
      <c r="Q106" s="14">
        <f>SUM(Q8:Q105)</f>
        <v>1301981465304</v>
      </c>
      <c r="S106" s="14">
        <f>SUM(S8:S105)</f>
        <v>763041303941</v>
      </c>
    </row>
    <row r="107" spans="1:21" ht="19.5" thickTop="1" x14ac:dyDescent="0.25"/>
  </sheetData>
  <mergeCells count="14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C6:K6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rightToLeft="1" workbookViewId="0">
      <selection activeCell="C21" sqref="C21"/>
    </sheetView>
  </sheetViews>
  <sheetFormatPr defaultRowHeight="18.75" x14ac:dyDescent="0.25"/>
  <cols>
    <col min="1" max="1" width="28.57031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27.7109375" style="2" bestFit="1" customWidth="1"/>
    <col min="6" max="6" width="1" style="2" customWidth="1"/>
    <col min="7" max="7" width="27.7109375" style="2" bestFit="1" customWidth="1"/>
    <col min="8" max="9" width="1" style="2" customWidth="1"/>
    <col min="10" max="10" width="9.140625" style="2" customWidth="1"/>
    <col min="11" max="16384" width="9.140625" style="2"/>
  </cols>
  <sheetData>
    <row r="2" spans="1:8" ht="21" x14ac:dyDescent="0.25">
      <c r="A2" s="28" t="s">
        <v>0</v>
      </c>
      <c r="B2" s="28"/>
      <c r="C2" s="28"/>
      <c r="D2" s="28"/>
      <c r="E2" s="28"/>
      <c r="F2" s="28"/>
      <c r="G2" s="28"/>
    </row>
    <row r="3" spans="1:8" ht="21" x14ac:dyDescent="0.25">
      <c r="A3" s="28" t="s">
        <v>102</v>
      </c>
      <c r="B3" s="28"/>
      <c r="C3" s="28"/>
      <c r="D3" s="28"/>
      <c r="E3" s="28"/>
      <c r="F3" s="28"/>
      <c r="G3" s="28"/>
    </row>
    <row r="4" spans="1:8" ht="21" x14ac:dyDescent="0.25">
      <c r="A4" s="28" t="s">
        <v>2</v>
      </c>
      <c r="B4" s="28"/>
      <c r="C4" s="28"/>
      <c r="D4" s="28"/>
      <c r="E4" s="28"/>
      <c r="F4" s="28"/>
      <c r="G4" s="28"/>
    </row>
    <row r="6" spans="1:8" ht="21" x14ac:dyDescent="0.25">
      <c r="A6" s="34" t="s">
        <v>213</v>
      </c>
      <c r="B6" s="34" t="s">
        <v>213</v>
      </c>
      <c r="C6" s="34" t="s">
        <v>213</v>
      </c>
      <c r="E6" s="34" t="s">
        <v>104</v>
      </c>
      <c r="F6" s="34" t="s">
        <v>104</v>
      </c>
      <c r="G6" s="34" t="s">
        <v>105</v>
      </c>
      <c r="H6" s="34" t="s">
        <v>105</v>
      </c>
    </row>
    <row r="7" spans="1:8" ht="21" x14ac:dyDescent="0.25">
      <c r="A7" s="34" t="s">
        <v>214</v>
      </c>
      <c r="C7" s="34" t="s">
        <v>69</v>
      </c>
      <c r="E7" s="34" t="s">
        <v>215</v>
      </c>
      <c r="G7" s="34" t="s">
        <v>215</v>
      </c>
    </row>
    <row r="8" spans="1:8" x14ac:dyDescent="0.25">
      <c r="A8" s="32" t="s">
        <v>75</v>
      </c>
      <c r="C8" s="2" t="s">
        <v>76</v>
      </c>
      <c r="E8" s="1">
        <v>23215953</v>
      </c>
      <c r="G8" s="1">
        <v>262224427</v>
      </c>
    </row>
    <row r="9" spans="1:8" x14ac:dyDescent="0.25">
      <c r="A9" s="32" t="s">
        <v>79</v>
      </c>
      <c r="C9" s="2" t="s">
        <v>80</v>
      </c>
      <c r="E9" s="1">
        <v>5587</v>
      </c>
      <c r="G9" s="1">
        <v>32567</v>
      </c>
    </row>
    <row r="10" spans="1:8" x14ac:dyDescent="0.25">
      <c r="A10" s="32" t="s">
        <v>82</v>
      </c>
      <c r="C10" s="2" t="s">
        <v>83</v>
      </c>
      <c r="E10" s="1">
        <v>4315</v>
      </c>
      <c r="G10" s="1">
        <v>15354</v>
      </c>
    </row>
    <row r="11" spans="1:8" x14ac:dyDescent="0.25">
      <c r="A11" s="32" t="s">
        <v>85</v>
      </c>
      <c r="C11" s="2" t="s">
        <v>86</v>
      </c>
      <c r="E11" s="1">
        <v>13173610</v>
      </c>
      <c r="G11" s="1">
        <v>13173610</v>
      </c>
    </row>
    <row r="12" spans="1:8" x14ac:dyDescent="0.25">
      <c r="A12" s="32" t="s">
        <v>87</v>
      </c>
      <c r="C12" s="2" t="s">
        <v>88</v>
      </c>
      <c r="E12" s="1">
        <v>10505</v>
      </c>
      <c r="G12" s="1">
        <v>985140</v>
      </c>
    </row>
    <row r="13" spans="1:8" x14ac:dyDescent="0.25">
      <c r="A13" s="32" t="s">
        <v>93</v>
      </c>
      <c r="C13" s="2" t="s">
        <v>94</v>
      </c>
      <c r="E13" s="1">
        <v>81819</v>
      </c>
      <c r="G13" s="1">
        <v>3464599</v>
      </c>
    </row>
    <row r="14" spans="1:8" x14ac:dyDescent="0.25">
      <c r="A14" s="32" t="s">
        <v>93</v>
      </c>
      <c r="C14" s="2" t="s">
        <v>216</v>
      </c>
      <c r="E14" s="1" t="s">
        <v>223</v>
      </c>
      <c r="G14" s="1">
        <v>20081967</v>
      </c>
    </row>
    <row r="15" spans="1:8" x14ac:dyDescent="0.25">
      <c r="A15" s="32" t="s">
        <v>93</v>
      </c>
      <c r="C15" s="2" t="s">
        <v>96</v>
      </c>
      <c r="E15" s="1">
        <v>2111500117</v>
      </c>
      <c r="G15" s="1">
        <v>23306582061</v>
      </c>
    </row>
    <row r="16" spans="1:8" x14ac:dyDescent="0.25">
      <c r="A16" s="32" t="s">
        <v>99</v>
      </c>
      <c r="C16" s="2" t="s">
        <v>100</v>
      </c>
      <c r="E16" s="5">
        <v>2484246566</v>
      </c>
      <c r="G16" s="5">
        <v>4162525238</v>
      </c>
    </row>
    <row r="17" spans="5:7" ht="19.5" thickBot="1" x14ac:dyDescent="0.3">
      <c r="E17" s="8">
        <f>SUM(E8:E16)</f>
        <v>4632238472</v>
      </c>
      <c r="G17" s="8">
        <f>SUM(G8:G16)</f>
        <v>27769084963</v>
      </c>
    </row>
    <row r="18" spans="5:7" ht="19.5" thickTop="1" x14ac:dyDescent="0.25"/>
  </sheetData>
  <mergeCells count="10">
    <mergeCell ref="A2:G2"/>
    <mergeCell ref="A3:G3"/>
    <mergeCell ref="A4:G4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C10" sqref="C10"/>
    </sheetView>
  </sheetViews>
  <sheetFormatPr defaultRowHeight="18.75" x14ac:dyDescent="0.25"/>
  <cols>
    <col min="1" max="1" width="35.710937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1" x14ac:dyDescent="0.25">
      <c r="A2" s="28" t="s">
        <v>0</v>
      </c>
      <c r="B2" s="28"/>
      <c r="C2" s="28"/>
      <c r="D2" s="28"/>
      <c r="E2" s="28"/>
    </row>
    <row r="3" spans="1:5" ht="21" x14ac:dyDescent="0.25">
      <c r="A3" s="28" t="s">
        <v>102</v>
      </c>
      <c r="B3" s="28"/>
      <c r="C3" s="28"/>
      <c r="D3" s="28"/>
      <c r="E3" s="28"/>
    </row>
    <row r="4" spans="1:5" ht="21" x14ac:dyDescent="0.25">
      <c r="A4" s="28" t="s">
        <v>2</v>
      </c>
      <c r="B4" s="28"/>
      <c r="C4" s="28"/>
      <c r="D4" s="28"/>
      <c r="E4" s="28"/>
    </row>
    <row r="6" spans="1:5" ht="21" x14ac:dyDescent="0.25">
      <c r="A6" s="38" t="s">
        <v>217</v>
      </c>
      <c r="C6" s="34" t="s">
        <v>104</v>
      </c>
      <c r="E6" s="34" t="s">
        <v>6</v>
      </c>
    </row>
    <row r="7" spans="1:5" ht="21" x14ac:dyDescent="0.25">
      <c r="A7" s="34" t="s">
        <v>217</v>
      </c>
      <c r="C7" s="34" t="s">
        <v>72</v>
      </c>
      <c r="E7" s="34" t="s">
        <v>72</v>
      </c>
    </row>
    <row r="8" spans="1:5" x14ac:dyDescent="0.25">
      <c r="A8" s="32" t="s">
        <v>217</v>
      </c>
      <c r="C8" s="1">
        <v>239</v>
      </c>
      <c r="E8" s="1">
        <v>83083524</v>
      </c>
    </row>
    <row r="9" spans="1:5" x14ac:dyDescent="0.25">
      <c r="A9" s="32" t="s">
        <v>218</v>
      </c>
      <c r="C9" s="1" t="s">
        <v>223</v>
      </c>
      <c r="E9" s="1">
        <v>22</v>
      </c>
    </row>
    <row r="10" spans="1:5" x14ac:dyDescent="0.25">
      <c r="A10" s="32" t="s">
        <v>219</v>
      </c>
      <c r="C10" s="5">
        <v>5629379</v>
      </c>
      <c r="E10" s="5">
        <v>3221631400</v>
      </c>
    </row>
    <row r="11" spans="1:5" ht="21.75" thickBot="1" x14ac:dyDescent="0.3">
      <c r="A11" s="3" t="s">
        <v>111</v>
      </c>
      <c r="C11" s="6">
        <v>5629618</v>
      </c>
      <c r="E11" s="6">
        <v>3304714946</v>
      </c>
    </row>
    <row r="12" spans="1:5" ht="19.5" thickTop="1" x14ac:dyDescent="0.25"/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Samira Moghimi asl</cp:lastModifiedBy>
  <dcterms:created xsi:type="dcterms:W3CDTF">2021-04-25T04:25:49Z</dcterms:created>
  <dcterms:modified xsi:type="dcterms:W3CDTF">2021-04-27T06:57:11Z</dcterms:modified>
</cp:coreProperties>
</file>