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safy\Desktop\"/>
    </mc:Choice>
  </mc:AlternateContent>
  <xr:revisionPtr revIDLastSave="0" documentId="13_ncr:1_{2FF42D93-0B08-41D1-B3EC-F0061C842FA0}" xr6:coauthVersionLast="45" xr6:coauthVersionMax="45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درآمدها'!$A$1:$G$11</definedName>
    <definedName name="_xlnm.Print_Area" localSheetId="7">'درآمد سپرده بانکی'!$A$1:$H$14</definedName>
    <definedName name="_xlnm.Print_Area" localSheetId="3">'درآمد سود سهام'!$A$1:$S$18</definedName>
    <definedName name="_xlnm.Print_Area" localSheetId="4">'درآمد ناشی از تغییر قیمت اوراق'!$A$1:$Q$55</definedName>
    <definedName name="_xlnm.Print_Area" localSheetId="5">'درآمد ناشی از فروش'!$A$1:$Q$20</definedName>
    <definedName name="_xlnm.Print_Area" localSheetId="8">'سایر درآمدها'!$A$1:$E$12</definedName>
    <definedName name="_xlnm.Print_Area" localSheetId="1">سپرده!$A$1:$T$17</definedName>
    <definedName name="_xlnm.Print_Area" localSheetId="6">'سرمایه‌گذاری در سهام'!$A$1:$U$62</definedName>
    <definedName name="_xlnm.Print_Area" localSheetId="2">'سود اوراق بهادار و سپرده بانکی'!$A$1:$Q$14</definedName>
    <definedName name="_xlnm.Print_Area" localSheetId="0">سهام!$A$1:$AA$65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4" l="1"/>
  <c r="Q16" i="10"/>
  <c r="I58" i="11"/>
  <c r="I60" i="11"/>
  <c r="I19" i="10"/>
  <c r="I16" i="10"/>
  <c r="Q19" i="10"/>
  <c r="Q51" i="9"/>
  <c r="W62" i="1" l="1"/>
  <c r="Y62" i="1"/>
  <c r="C7" i="15" l="1"/>
  <c r="C10" i="15"/>
  <c r="E11" i="14"/>
  <c r="Q54" i="9" l="1"/>
  <c r="M53" i="9"/>
  <c r="O53" i="9"/>
  <c r="O54" i="9"/>
  <c r="G53" i="9"/>
  <c r="E53" i="9"/>
  <c r="M54" i="9"/>
  <c r="I51" i="9"/>
  <c r="S58" i="11" l="1"/>
  <c r="Q16" i="11"/>
  <c r="O58" i="11"/>
  <c r="M60" i="11"/>
  <c r="G16" i="11"/>
  <c r="E58" i="11"/>
  <c r="E19" i="10"/>
  <c r="G19" i="10"/>
  <c r="M19" i="10"/>
  <c r="O19" i="10"/>
  <c r="I54" i="9"/>
  <c r="C54" i="9"/>
  <c r="G54" i="9"/>
  <c r="E54" i="9"/>
  <c r="S16" i="8"/>
  <c r="I16" i="8"/>
  <c r="K13" i="7"/>
  <c r="G13" i="7"/>
  <c r="K16" i="8" l="1"/>
  <c r="W61" i="1" l="1"/>
  <c r="U62" i="1" l="1"/>
  <c r="G54" i="1"/>
  <c r="G62" i="1" s="1"/>
  <c r="E54" i="1"/>
  <c r="G13" i="13" l="1"/>
  <c r="E13" i="13"/>
  <c r="S60" i="11"/>
  <c r="Q60" i="11"/>
  <c r="O60" i="11"/>
  <c r="G60" i="11"/>
  <c r="E60" i="11"/>
  <c r="C60" i="11"/>
  <c r="K19" i="10"/>
  <c r="C19" i="10"/>
  <c r="K54" i="9"/>
  <c r="Q16" i="8"/>
  <c r="O16" i="8"/>
  <c r="M16" i="8"/>
  <c r="Q13" i="7"/>
  <c r="O13" i="7"/>
  <c r="M13" i="7"/>
  <c r="I13" i="7"/>
  <c r="Q15" i="6"/>
  <c r="O15" i="6"/>
  <c r="M15" i="6"/>
  <c r="K15" i="6"/>
  <c r="S62" i="1"/>
  <c r="Q62" i="1"/>
  <c r="O62" i="1"/>
  <c r="M62" i="1"/>
  <c r="K62" i="1"/>
  <c r="I62" i="1"/>
  <c r="E62" i="1"/>
  <c r="C62" i="1"/>
</calcChain>
</file>

<file path=xl/sharedStrings.xml><?xml version="1.0" encoding="utf-8"?>
<sst xmlns="http://schemas.openxmlformats.org/spreadsheetml/2006/main" count="495" uniqueCount="141">
  <si>
    <t>صندوق سرمایه‌گذاری تجارت شاخصی کاردان</t>
  </si>
  <si>
    <t>صورت وضعیت پورتفوی</t>
  </si>
  <si>
    <t>برای ماه منتهی به 1400/03/31</t>
  </si>
  <si>
    <t>نام شرکت</t>
  </si>
  <si>
    <t>1400/02/31</t>
  </si>
  <si>
    <t>تغییرات طی دوره</t>
  </si>
  <si>
    <t>1400/03/31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</si>
  <si>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</si>
  <si>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</si>
  <si>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</si>
  <si>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</si>
  <si>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</si>
  <si>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</si>
  <si>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</si>
  <si>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</si>
  <si>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البرزدارو</t>
  </si>
  <si>
    <t>0.00 %</t>
  </si>
  <si>
    <t>بانک تجارت</t>
  </si>
  <si>
    <t>بانک سامان</t>
  </si>
  <si>
    <t>بانک ملت</t>
  </si>
  <si>
    <t>بانک‌اقتصادنوین‌</t>
  </si>
  <si>
    <t>بیمه تجارت نو</t>
  </si>
  <si>
    <t>پالایش نفت بندرعباس</t>
  </si>
  <si>
    <t>پالایش نفت تبریز</t>
  </si>
  <si>
    <t>پتروشیمی پارس</t>
  </si>
  <si>
    <t>پتروشیمی پردیس</t>
  </si>
  <si>
    <t>پتروشیمی جم</t>
  </si>
  <si>
    <t>پتروشیمی غدیر</t>
  </si>
  <si>
    <t>پدیده شیمی قرن</t>
  </si>
  <si>
    <t>پلیمر آریا ساسول</t>
  </si>
  <si>
    <t>تامین سرمایه نوین</t>
  </si>
  <si>
    <t>تهیه توزیع غذای دنا آفرین فدک</t>
  </si>
  <si>
    <t>توسعه‌ صنایع‌ بهشهر(هلدینگ</t>
  </si>
  <si>
    <t>ح . معدنی و صنعتی گل گهر</t>
  </si>
  <si>
    <t>رایان هم افزا</t>
  </si>
  <si>
    <t>س. نفت و گاز و پتروشیمی تأمین</t>
  </si>
  <si>
    <t>سبحان دارو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</si>
  <si>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</si>
  <si>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</si>
  <si>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</si>
  <si>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</si>
  <si>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</si>
  <si>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</si>
  <si>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</si>
  <si>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</si>
  <si>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</si>
  <si>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</si>
  <si>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</si>
  <si>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فجر انرژی خلیج فارس</t>
  </si>
  <si>
    <t>فولاد  خوزستان</t>
  </si>
  <si>
    <t>فولاد مبارکه اصفهان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</si>
  <si>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</si>
  <si>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</si>
  <si>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</si>
  <si>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</si>
  <si>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</si>
  <si>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</si>
  <si>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 و صنعتی گل گهر</t>
  </si>
  <si>
    <t>ملی‌ صنایع‌ مس‌ ایران‌</t>
  </si>
  <si>
    <t>نفت سپاهان</t>
  </si>
  <si>
    <t>کشتیرانی جمهوری اسلامی ایران</t>
  </si>
  <si>
    <t>کنتورسازی‌ایران‌</t>
  </si>
  <si>
    <t>تامین سرمایه لوتوس پارسیان</t>
  </si>
  <si>
    <t>تامین سرمایه بانک ملت</t>
  </si>
  <si>
    <t>گ.مدیریت ارزش سرمایه ص ب کشوری</t>
  </si>
  <si>
    <t>پلی پروپیلن جم - جم پیلن</t>
  </si>
  <si>
    <t>صنعت غذایی کورش</t>
  </si>
  <si>
    <t>ح . پدیده شیمی قرن</t>
  </si>
  <si>
    <t>تولید و توسعه سرب روی ایرانیان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</si>
  <si>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</si>
  <si>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</si>
  <si>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</si>
  <si>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</si>
  <si>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</si>
  <si>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</si>
  <si>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</si>
  <si>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</si>
  <si>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</si>
  <si>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</si>
  <si>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</si>
  <si>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</si>
  <si>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</si>
  <si>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</si>
  <si>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</si>
  <si>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</si>
  <si>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</si>
  <si>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</si>
  <si>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</si>
  <si>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</si>
  <si>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</si>
  <si>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</si>
  <si>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</si>
  <si>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</si>
  <si>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</si>
  <si>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</si>
  <si>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</si>
  <si>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</si>
  <si>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</si>
  <si>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</si>
  <si>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</si>
  <si>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</si>
  <si>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</si>
  <si>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</si>
  <si>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</si>
  <si>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</si>
  <si>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</si>
  <si>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</si>
  <si>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</si>
  <si>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</si>
  <si>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</si>
  <si>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</si>
  <si>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</si>
  <si>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</si>
  <si>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</si>
  <si>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</si>
  <si>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1400/03/23</t>
  </si>
  <si>
    <t>1400/03/17</t>
  </si>
  <si>
    <t>1400/03/30</t>
  </si>
  <si>
    <t>1400/03/03</t>
  </si>
  <si>
    <t>1400/03/11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</si>
  <si>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</si>
  <si>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</si>
  <si>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</si>
  <si>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</si>
  <si>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</si>
  <si>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</si>
  <si>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</si>
  <si>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</si>
  <si>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</si>
  <si>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</si>
  <si>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</si>
  <si>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</si>
  <si>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</si>
  <si>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</si>
  <si>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</si>
  <si>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</si>
  <si>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92.45 %</t>
  </si>
  <si>
    <t>1.54 %</t>
  </si>
  <si>
    <t>سرمایه‌گذاری در اوراق بهادار</t>
  </si>
  <si>
    <t>درآمد سپرده بانکی</t>
  </si>
  <si>
    <t>جمع کل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</si>
</sst>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8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9"/>
      <color rgb="FF000000"/>
      <name val="Tahoma"/>
      <family val="2"/>
    </font>
    <font>
      <b/>
      <sz val="16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3" fontId="4" fillId="0" borderId="0" xfId="0" applyNumberFormat="1" applyFont="1"/>
    <xf numFmtId="10" fontId="1" fillId="0" borderId="0" xfId="0" applyNumberFormat="1" applyFont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7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/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6"/>
  <sheetViews>
    <sheetView rightToLeft="1" view="pageBreakPreview" topLeftCell="A55" zoomScaleNormal="100" zoomScaleSheetLayoutView="100" workbookViewId="0">
      <selection activeCell="U65" sqref="U65"/>
    </sheetView>
  </sheetViews>
  <sheetFormatPr defaultRowHeight="18.75" x14ac:dyDescent="0.45"/>
  <cols>
    <col min="1" max="1" width="32.425781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2.8554687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19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30.71093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26.25" x14ac:dyDescent="0.4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26.25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6" spans="1:25" ht="24" x14ac:dyDescent="0.55000000000000004">
      <c r="A6" s="37" t="s">
        <v>3</v>
      </c>
      <c r="B6" s="8"/>
      <c r="C6" s="39" t="s">
        <v>4</v>
      </c>
      <c r="D6" s="39" t="s">
        <v>4</v>
      </c>
      <c r="E6" s="39" t="s">
        <v>4</v>
      </c>
      <c r="F6" s="39" t="s">
        <v>4</v>
      </c>
      <c r="G6" s="39" t="s">
        <v>4</v>
      </c>
      <c r="H6" s="8"/>
      <c r="I6" s="39" t="s">
        <v>5</v>
      </c>
      <c r="J6" s="39" t="s">
        <v>5</v>
      </c>
      <c r="K6" s="39" t="s">
        <v>5</v>
      </c>
      <c r="L6" s="39" t="s">
        <v>5</v>
      </c>
      <c r="M6" s="39" t="s">
        <v>5</v>
      </c>
      <c r="N6" s="39" t="s">
        <v>5</v>
      </c>
      <c r="O6" s="39" t="s">
        <v>5</v>
      </c>
      <c r="P6" s="8"/>
      <c r="Q6" s="39" t="s">
        <v>6</v>
      </c>
      <c r="R6" s="39" t="s">
        <v>6</v>
      </c>
      <c r="S6" s="39" t="s">
        <v>6</v>
      </c>
      <c r="T6" s="39" t="s">
        <v>6</v>
      </c>
      <c r="U6" s="39" t="s">
        <v>6</v>
      </c>
      <c r="V6" s="39" t="s">
        <v>6</v>
      </c>
      <c r="W6" s="39" t="s">
        <v>6</v>
      </c>
      <c r="X6" s="39" t="s">
        <v>6</v>
      </c>
      <c r="Y6" s="39" t="s">
        <v>6</v>
      </c>
    </row>
    <row r="7" spans="1:25" ht="24" x14ac:dyDescent="0.55000000000000004">
      <c r="A7" s="40" t="s">
        <v>3</v>
      </c>
      <c r="B7" s="8"/>
      <c r="C7" s="37" t="s">
        <v>7</v>
      </c>
      <c r="D7" s="8"/>
      <c r="E7" s="37" t="s">
        <v>8</v>
      </c>
      <c r="F7" s="8"/>
      <c r="G7" s="37" t="s">
        <v>9</v>
      </c>
      <c r="H7" s="8"/>
      <c r="I7" s="39" t="s">
        <v>10</v>
      </c>
      <c r="J7" s="39" t="s">
        <v>10</v>
      </c>
      <c r="K7" s="39" t="s">
        <v>10</v>
      </c>
      <c r="L7" s="8"/>
      <c r="M7" s="39" t="s">
        <v>11</v>
      </c>
      <c r="N7" s="39" t="s">
        <v>11</v>
      </c>
      <c r="O7" s="39" t="s">
        <v>11</v>
      </c>
      <c r="P7" s="8"/>
      <c r="Q7" s="37" t="s">
        <v>7</v>
      </c>
      <c r="R7" s="8"/>
      <c r="S7" s="37" t="s">
        <v>12</v>
      </c>
      <c r="T7" s="8"/>
      <c r="U7" s="37" t="s">
        <v>8</v>
      </c>
      <c r="V7" s="8"/>
      <c r="W7" s="37" t="s">
        <v>9</v>
      </c>
      <c r="X7" s="8"/>
      <c r="Y7" s="37" t="s">
        <v>13</v>
      </c>
    </row>
    <row r="8" spans="1:25" ht="24" x14ac:dyDescent="0.55000000000000004">
      <c r="A8" s="38" t="s">
        <v>3</v>
      </c>
      <c r="B8" s="8"/>
      <c r="C8" s="38" t="s">
        <v>7</v>
      </c>
      <c r="D8" s="8"/>
      <c r="E8" s="38" t="s">
        <v>8</v>
      </c>
      <c r="F8" s="8"/>
      <c r="G8" s="38" t="s">
        <v>9</v>
      </c>
      <c r="H8" s="8"/>
      <c r="I8" s="39" t="s">
        <v>7</v>
      </c>
      <c r="J8" s="8"/>
      <c r="K8" s="39" t="s">
        <v>8</v>
      </c>
      <c r="L8" s="8"/>
      <c r="M8" s="39" t="s">
        <v>7</v>
      </c>
      <c r="N8" s="8"/>
      <c r="O8" s="39" t="s">
        <v>14</v>
      </c>
      <c r="P8" s="8"/>
      <c r="Q8" s="38" t="s">
        <v>7</v>
      </c>
      <c r="R8" s="8"/>
      <c r="S8" s="38" t="s">
        <v>12</v>
      </c>
      <c r="T8" s="8"/>
      <c r="U8" s="38" t="s">
        <v>8</v>
      </c>
      <c r="V8" s="8"/>
      <c r="W8" s="38" t="s">
        <v>9</v>
      </c>
      <c r="X8" s="8"/>
      <c r="Y8" s="38" t="s">
        <v>13</v>
      </c>
    </row>
    <row r="9" spans="1:25" ht="21" x14ac:dyDescent="0.55000000000000004">
      <c r="A9" s="2" t="s">
        <v>15</v>
      </c>
      <c r="C9" s="10">
        <v>390597</v>
      </c>
      <c r="D9" s="10"/>
      <c r="E9" s="10">
        <v>1505148898</v>
      </c>
      <c r="F9" s="10"/>
      <c r="G9" s="10">
        <v>4550558948.802</v>
      </c>
      <c r="H9" s="10"/>
      <c r="I9" s="10">
        <v>0</v>
      </c>
      <c r="J9" s="10"/>
      <c r="K9" s="10">
        <v>0</v>
      </c>
      <c r="L9" s="10"/>
      <c r="M9" s="10">
        <v>-390597</v>
      </c>
      <c r="N9" s="10"/>
      <c r="O9" s="10">
        <v>4787868244</v>
      </c>
      <c r="P9" s="10"/>
      <c r="Q9" s="10">
        <v>0</v>
      </c>
      <c r="R9" s="10"/>
      <c r="S9" s="10">
        <v>0</v>
      </c>
      <c r="T9" s="10"/>
      <c r="U9" s="10">
        <v>0</v>
      </c>
      <c r="V9" s="10"/>
      <c r="W9" s="10">
        <v>0</v>
      </c>
      <c r="X9" s="6"/>
      <c r="Y9" s="7">
        <v>0</v>
      </c>
    </row>
    <row r="10" spans="1:25" ht="21" x14ac:dyDescent="0.55000000000000004">
      <c r="A10" s="2" t="s">
        <v>17</v>
      </c>
      <c r="C10" s="10">
        <v>25000000</v>
      </c>
      <c r="D10" s="10"/>
      <c r="E10" s="10">
        <v>72820370965</v>
      </c>
      <c r="F10" s="10"/>
      <c r="G10" s="10">
        <v>54697601250</v>
      </c>
      <c r="H10" s="10"/>
      <c r="I10" s="10">
        <v>0</v>
      </c>
      <c r="J10" s="10"/>
      <c r="K10" s="10">
        <v>0</v>
      </c>
      <c r="L10" s="10"/>
      <c r="M10" s="10">
        <v>-25000000</v>
      </c>
      <c r="N10" s="10"/>
      <c r="O10" s="10">
        <v>56824232350</v>
      </c>
      <c r="P10" s="10"/>
      <c r="Q10" s="10">
        <v>0</v>
      </c>
      <c r="R10" s="10"/>
      <c r="S10" s="10">
        <v>0</v>
      </c>
      <c r="T10" s="10"/>
      <c r="U10" s="10">
        <v>0</v>
      </c>
      <c r="V10" s="10"/>
      <c r="W10" s="10">
        <v>0</v>
      </c>
      <c r="X10" s="6"/>
      <c r="Y10" s="7">
        <v>0</v>
      </c>
    </row>
    <row r="11" spans="1:25" ht="21" x14ac:dyDescent="0.55000000000000004">
      <c r="A11" s="2" t="s">
        <v>18</v>
      </c>
      <c r="C11" s="10">
        <v>15000000</v>
      </c>
      <c r="D11" s="10"/>
      <c r="E11" s="10">
        <v>160295416200</v>
      </c>
      <c r="F11" s="10"/>
      <c r="G11" s="10">
        <v>137029792500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0</v>
      </c>
      <c r="P11" s="10"/>
      <c r="Q11" s="10">
        <v>15000000</v>
      </c>
      <c r="R11" s="10"/>
      <c r="S11" s="10">
        <v>8850</v>
      </c>
      <c r="T11" s="10"/>
      <c r="U11" s="10">
        <v>160295416200</v>
      </c>
      <c r="V11" s="10"/>
      <c r="W11" s="10">
        <v>131960137500</v>
      </c>
      <c r="X11" s="6"/>
      <c r="Y11" s="7">
        <v>3.8300000000000001E-2</v>
      </c>
    </row>
    <row r="12" spans="1:25" ht="21" x14ac:dyDescent="0.55000000000000004">
      <c r="A12" s="2" t="s">
        <v>19</v>
      </c>
      <c r="C12" s="10">
        <v>20321813</v>
      </c>
      <c r="D12" s="10"/>
      <c r="E12" s="10">
        <v>74609862957</v>
      </c>
      <c r="F12" s="10"/>
      <c r="G12" s="10">
        <v>99428821002.6633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0</v>
      </c>
      <c r="P12" s="10"/>
      <c r="Q12" s="10">
        <v>20321813</v>
      </c>
      <c r="R12" s="10"/>
      <c r="S12" s="10">
        <v>3900</v>
      </c>
      <c r="T12" s="10"/>
      <c r="U12" s="10">
        <v>74609862957</v>
      </c>
      <c r="V12" s="10"/>
      <c r="W12" s="10">
        <v>78783503029.335007</v>
      </c>
      <c r="X12" s="6"/>
      <c r="Y12" s="7">
        <v>2.29E-2</v>
      </c>
    </row>
    <row r="13" spans="1:25" ht="21" x14ac:dyDescent="0.55000000000000004">
      <c r="A13" s="2" t="s">
        <v>20</v>
      </c>
      <c r="C13" s="10">
        <v>2400000</v>
      </c>
      <c r="D13" s="10"/>
      <c r="E13" s="10">
        <v>9986013173</v>
      </c>
      <c r="F13" s="10"/>
      <c r="G13" s="10">
        <v>9399736800</v>
      </c>
      <c r="H13" s="10"/>
      <c r="I13" s="10">
        <v>15112629</v>
      </c>
      <c r="J13" s="10"/>
      <c r="K13" s="10">
        <v>66506702372</v>
      </c>
      <c r="L13" s="10"/>
      <c r="M13" s="10">
        <v>0</v>
      </c>
      <c r="N13" s="10"/>
      <c r="O13" s="10">
        <v>0</v>
      </c>
      <c r="P13" s="10"/>
      <c r="Q13" s="10">
        <v>17512629</v>
      </c>
      <c r="R13" s="10"/>
      <c r="S13" s="10">
        <v>4710</v>
      </c>
      <c r="T13" s="10"/>
      <c r="U13" s="10">
        <v>76492715545</v>
      </c>
      <c r="V13" s="10"/>
      <c r="W13" s="10">
        <v>81993699918.589493</v>
      </c>
      <c r="X13" s="6"/>
      <c r="Y13" s="7">
        <v>2.3800000000000002E-2</v>
      </c>
    </row>
    <row r="14" spans="1:25" ht="21" x14ac:dyDescent="0.55000000000000004">
      <c r="A14" s="2" t="s">
        <v>21</v>
      </c>
      <c r="C14" s="10">
        <v>7659395</v>
      </c>
      <c r="D14" s="10"/>
      <c r="E14" s="10">
        <v>124569806779</v>
      </c>
      <c r="F14" s="10"/>
      <c r="G14" s="10">
        <v>218691797809.61899</v>
      </c>
      <c r="H14" s="10"/>
      <c r="I14" s="10">
        <v>0</v>
      </c>
      <c r="J14" s="10"/>
      <c r="K14" s="10">
        <v>0</v>
      </c>
      <c r="L14" s="10"/>
      <c r="M14" s="10">
        <v>0</v>
      </c>
      <c r="N14" s="10"/>
      <c r="O14" s="10">
        <v>0</v>
      </c>
      <c r="P14" s="10"/>
      <c r="Q14" s="10">
        <v>7659395</v>
      </c>
      <c r="R14" s="10"/>
      <c r="S14" s="10">
        <v>18745</v>
      </c>
      <c r="T14" s="10"/>
      <c r="U14" s="10">
        <v>124569806779</v>
      </c>
      <c r="V14" s="10"/>
      <c r="W14" s="10">
        <v>142721085887.314</v>
      </c>
      <c r="X14" s="6"/>
      <c r="Y14" s="7">
        <v>4.1399999999999999E-2</v>
      </c>
    </row>
    <row r="15" spans="1:25" ht="21" x14ac:dyDescent="0.55000000000000004">
      <c r="A15" s="2" t="s">
        <v>22</v>
      </c>
      <c r="C15" s="10">
        <v>4706883</v>
      </c>
      <c r="D15" s="10"/>
      <c r="E15" s="10">
        <v>197355007928</v>
      </c>
      <c r="F15" s="10"/>
      <c r="G15" s="10">
        <v>96010556986.998001</v>
      </c>
      <c r="H15" s="10"/>
      <c r="I15" s="10">
        <v>17334797</v>
      </c>
      <c r="J15" s="10"/>
      <c r="K15" s="10">
        <v>0</v>
      </c>
      <c r="L15" s="10"/>
      <c r="M15" s="10">
        <v>-1</v>
      </c>
      <c r="N15" s="10"/>
      <c r="O15" s="10">
        <v>1</v>
      </c>
      <c r="P15" s="10"/>
      <c r="Q15" s="10">
        <v>22041679</v>
      </c>
      <c r="R15" s="10"/>
      <c r="S15" s="10">
        <v>4559</v>
      </c>
      <c r="T15" s="10"/>
      <c r="U15" s="10">
        <v>197354998974</v>
      </c>
      <c r="V15" s="10"/>
      <c r="W15" s="10">
        <v>99890110874.362</v>
      </c>
      <c r="X15" s="6"/>
      <c r="Y15" s="7">
        <v>2.9000000000000001E-2</v>
      </c>
    </row>
    <row r="16" spans="1:25" ht="21" x14ac:dyDescent="0.55000000000000004">
      <c r="A16" s="2" t="s">
        <v>23</v>
      </c>
      <c r="C16" s="10">
        <v>3050000</v>
      </c>
      <c r="D16" s="10"/>
      <c r="E16" s="10">
        <v>73327698102</v>
      </c>
      <c r="F16" s="10"/>
      <c r="G16" s="10">
        <v>72309682125</v>
      </c>
      <c r="H16" s="10"/>
      <c r="I16" s="10">
        <v>0</v>
      </c>
      <c r="J16" s="10"/>
      <c r="K16" s="10">
        <v>0</v>
      </c>
      <c r="L16" s="10"/>
      <c r="M16" s="10">
        <v>0</v>
      </c>
      <c r="N16" s="10"/>
      <c r="O16" s="10">
        <v>0</v>
      </c>
      <c r="P16" s="10"/>
      <c r="Q16" s="10">
        <v>3050000</v>
      </c>
      <c r="R16" s="10"/>
      <c r="S16" s="10">
        <v>27210</v>
      </c>
      <c r="T16" s="10"/>
      <c r="U16" s="10">
        <v>73327698102</v>
      </c>
      <c r="V16" s="10"/>
      <c r="W16" s="10">
        <v>82496706525</v>
      </c>
      <c r="X16" s="6"/>
      <c r="Y16" s="7">
        <v>2.3900000000000001E-2</v>
      </c>
    </row>
    <row r="17" spans="1:25" ht="21" x14ac:dyDescent="0.55000000000000004">
      <c r="A17" s="2" t="s">
        <v>24</v>
      </c>
      <c r="C17" s="10">
        <v>800000</v>
      </c>
      <c r="D17" s="10"/>
      <c r="E17" s="10">
        <v>132008362174</v>
      </c>
      <c r="F17" s="10"/>
      <c r="G17" s="10">
        <v>115468848000</v>
      </c>
      <c r="H17" s="10"/>
      <c r="I17" s="10">
        <v>410000</v>
      </c>
      <c r="J17" s="10"/>
      <c r="K17" s="10">
        <v>61181507969</v>
      </c>
      <c r="L17" s="10"/>
      <c r="M17" s="10">
        <v>0</v>
      </c>
      <c r="N17" s="10"/>
      <c r="O17" s="10">
        <v>0</v>
      </c>
      <c r="P17" s="10"/>
      <c r="Q17" s="10">
        <v>1210000</v>
      </c>
      <c r="R17" s="10"/>
      <c r="S17" s="10">
        <v>150200</v>
      </c>
      <c r="T17" s="10"/>
      <c r="U17" s="10">
        <v>193189870143</v>
      </c>
      <c r="V17" s="10"/>
      <c r="W17" s="10">
        <v>180660635100</v>
      </c>
      <c r="X17" s="6"/>
      <c r="Y17" s="7">
        <v>5.2400000000000002E-2</v>
      </c>
    </row>
    <row r="18" spans="1:25" ht="21" x14ac:dyDescent="0.55000000000000004">
      <c r="A18" s="2" t="s">
        <v>25</v>
      </c>
      <c r="C18" s="10">
        <v>1018406</v>
      </c>
      <c r="D18" s="10"/>
      <c r="E18" s="10">
        <v>97030270098</v>
      </c>
      <c r="F18" s="10"/>
      <c r="G18" s="10">
        <v>95039087946.084</v>
      </c>
      <c r="H18" s="10"/>
      <c r="I18" s="10">
        <v>0</v>
      </c>
      <c r="J18" s="10"/>
      <c r="K18" s="10">
        <v>0</v>
      </c>
      <c r="L18" s="10"/>
      <c r="M18" s="10">
        <v>0</v>
      </c>
      <c r="N18" s="10"/>
      <c r="O18" s="10">
        <v>0</v>
      </c>
      <c r="P18" s="10"/>
      <c r="Q18" s="10">
        <v>1018406</v>
      </c>
      <c r="R18" s="10"/>
      <c r="S18" s="10">
        <v>108390</v>
      </c>
      <c r="T18" s="10"/>
      <c r="U18" s="10">
        <v>97030270098</v>
      </c>
      <c r="V18" s="10"/>
      <c r="W18" s="10">
        <v>109728235433.27699</v>
      </c>
      <c r="X18" s="6"/>
      <c r="Y18" s="7">
        <v>3.1800000000000002E-2</v>
      </c>
    </row>
    <row r="19" spans="1:25" ht="21" x14ac:dyDescent="0.55000000000000004">
      <c r="A19" s="2" t="s">
        <v>26</v>
      </c>
      <c r="C19" s="10">
        <v>450652</v>
      </c>
      <c r="D19" s="10"/>
      <c r="E19" s="10">
        <v>16730965474</v>
      </c>
      <c r="F19" s="10"/>
      <c r="G19" s="10">
        <v>15239960512.812</v>
      </c>
      <c r="H19" s="10"/>
      <c r="I19" s="10">
        <v>0</v>
      </c>
      <c r="J19" s="10"/>
      <c r="K19" s="10">
        <v>0</v>
      </c>
      <c r="L19" s="10"/>
      <c r="M19" s="10">
        <v>0</v>
      </c>
      <c r="N19" s="10"/>
      <c r="O19" s="10">
        <v>0</v>
      </c>
      <c r="P19" s="10"/>
      <c r="Q19" s="10">
        <v>450652</v>
      </c>
      <c r="R19" s="10"/>
      <c r="S19" s="10">
        <v>38400</v>
      </c>
      <c r="T19" s="10"/>
      <c r="U19" s="10">
        <v>16730965474</v>
      </c>
      <c r="V19" s="10"/>
      <c r="W19" s="10">
        <v>17202071831.040001</v>
      </c>
      <c r="X19" s="6"/>
      <c r="Y19" s="7">
        <v>5.0000000000000001E-3</v>
      </c>
    </row>
    <row r="20" spans="1:25" ht="21" x14ac:dyDescent="0.55000000000000004">
      <c r="A20" s="2" t="s">
        <v>27</v>
      </c>
      <c r="C20" s="10">
        <v>800000</v>
      </c>
      <c r="D20" s="10"/>
      <c r="E20" s="10">
        <v>55133600000</v>
      </c>
      <c r="F20" s="10"/>
      <c r="G20" s="10">
        <v>52621030800</v>
      </c>
      <c r="H20" s="10"/>
      <c r="I20" s="10">
        <v>0</v>
      </c>
      <c r="J20" s="10"/>
      <c r="K20" s="10">
        <v>0</v>
      </c>
      <c r="L20" s="10"/>
      <c r="M20" s="10">
        <v>0</v>
      </c>
      <c r="N20" s="10"/>
      <c r="O20" s="10">
        <v>0</v>
      </c>
      <c r="P20" s="10"/>
      <c r="Q20" s="10">
        <v>800000</v>
      </c>
      <c r="R20" s="10"/>
      <c r="S20" s="10">
        <v>59800</v>
      </c>
      <c r="T20" s="10"/>
      <c r="U20" s="10">
        <v>55133600000</v>
      </c>
      <c r="V20" s="10"/>
      <c r="W20" s="10">
        <v>47555352000</v>
      </c>
      <c r="X20" s="6"/>
      <c r="Y20" s="7">
        <v>1.38E-2</v>
      </c>
    </row>
    <row r="21" spans="1:25" ht="21" x14ac:dyDescent="0.55000000000000004">
      <c r="A21" s="2" t="s">
        <v>28</v>
      </c>
      <c r="C21" s="10">
        <v>2431607</v>
      </c>
      <c r="D21" s="10"/>
      <c r="E21" s="10">
        <v>154765987674</v>
      </c>
      <c r="F21" s="10"/>
      <c r="G21" s="10">
        <v>146236905770.17499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0</v>
      </c>
      <c r="P21" s="10"/>
      <c r="Q21" s="10">
        <v>2431607</v>
      </c>
      <c r="R21" s="10"/>
      <c r="S21" s="10">
        <v>29700</v>
      </c>
      <c r="T21" s="10"/>
      <c r="U21" s="10">
        <v>78600761613</v>
      </c>
      <c r="V21" s="10"/>
      <c r="W21" s="10">
        <v>71789026468.994995</v>
      </c>
      <c r="X21" s="6"/>
      <c r="Y21" s="7">
        <v>2.0799999999999999E-2</v>
      </c>
    </row>
    <row r="22" spans="1:25" ht="21" x14ac:dyDescent="0.55000000000000004">
      <c r="A22" s="2" t="s">
        <v>29</v>
      </c>
      <c r="C22" s="10">
        <v>2659198</v>
      </c>
      <c r="D22" s="10"/>
      <c r="E22" s="10">
        <v>162363859252</v>
      </c>
      <c r="F22" s="10"/>
      <c r="G22" s="10">
        <v>212059534549.134</v>
      </c>
      <c r="H22" s="10"/>
      <c r="I22" s="10">
        <v>0</v>
      </c>
      <c r="J22" s="10"/>
      <c r="K22" s="10">
        <v>0</v>
      </c>
      <c r="L22" s="10"/>
      <c r="M22" s="10">
        <v>-865452</v>
      </c>
      <c r="N22" s="10"/>
      <c r="O22" s="10">
        <v>71850753031</v>
      </c>
      <c r="P22" s="10"/>
      <c r="Q22" s="10">
        <v>1793746</v>
      </c>
      <c r="R22" s="10"/>
      <c r="S22" s="10">
        <v>83270</v>
      </c>
      <c r="T22" s="10"/>
      <c r="U22" s="10">
        <v>109521563675</v>
      </c>
      <c r="V22" s="10"/>
      <c r="W22" s="10">
        <v>148476506304.95099</v>
      </c>
      <c r="X22" s="6"/>
      <c r="Y22" s="7">
        <v>4.3099999999999999E-2</v>
      </c>
    </row>
    <row r="23" spans="1:25" ht="21" x14ac:dyDescent="0.55000000000000004">
      <c r="A23" s="2" t="s">
        <v>30</v>
      </c>
      <c r="C23" s="10">
        <v>11896067</v>
      </c>
      <c r="D23" s="10"/>
      <c r="E23" s="10">
        <v>100412275636</v>
      </c>
      <c r="F23" s="10"/>
      <c r="G23" s="10">
        <v>86915847699.922501</v>
      </c>
      <c r="H23" s="10"/>
      <c r="I23" s="10">
        <v>0</v>
      </c>
      <c r="J23" s="10"/>
      <c r="K23" s="10">
        <v>0</v>
      </c>
      <c r="L23" s="10"/>
      <c r="M23" s="10">
        <v>-11896067</v>
      </c>
      <c r="N23" s="10"/>
      <c r="O23" s="10">
        <v>82941206097</v>
      </c>
      <c r="P23" s="10"/>
      <c r="Q23" s="10">
        <v>0</v>
      </c>
      <c r="R23" s="10"/>
      <c r="S23" s="10">
        <v>0</v>
      </c>
      <c r="T23" s="10"/>
      <c r="U23" s="10">
        <v>0</v>
      </c>
      <c r="V23" s="10"/>
      <c r="W23" s="10">
        <v>0</v>
      </c>
      <c r="X23" s="6"/>
      <c r="Y23" s="7">
        <v>0</v>
      </c>
    </row>
    <row r="24" spans="1:25" ht="21" x14ac:dyDescent="0.55000000000000004">
      <c r="A24" s="2" t="s">
        <v>31</v>
      </c>
      <c r="C24" s="10">
        <v>158520</v>
      </c>
      <c r="D24" s="10"/>
      <c r="E24" s="10">
        <v>951983614</v>
      </c>
      <c r="F24" s="10"/>
      <c r="G24" s="10">
        <v>5063888237.6160002</v>
      </c>
      <c r="H24" s="10"/>
      <c r="I24" s="10">
        <v>0</v>
      </c>
      <c r="J24" s="10"/>
      <c r="K24" s="10">
        <v>0</v>
      </c>
      <c r="L24" s="10"/>
      <c r="M24" s="10">
        <v>0</v>
      </c>
      <c r="N24" s="10"/>
      <c r="O24" s="10">
        <v>0</v>
      </c>
      <c r="P24" s="10"/>
      <c r="Q24" s="10">
        <v>158520</v>
      </c>
      <c r="R24" s="10"/>
      <c r="S24" s="10">
        <v>23163</v>
      </c>
      <c r="T24" s="10"/>
      <c r="U24" s="10">
        <v>951983614</v>
      </c>
      <c r="V24" s="10"/>
      <c r="W24" s="10">
        <v>3649951557.3779998</v>
      </c>
      <c r="X24" s="6"/>
      <c r="Y24" s="7">
        <v>1.1000000000000001E-3</v>
      </c>
    </row>
    <row r="25" spans="1:25" ht="21" x14ac:dyDescent="0.55000000000000004">
      <c r="A25" s="2" t="s">
        <v>32</v>
      </c>
      <c r="C25" s="10">
        <v>3200000</v>
      </c>
      <c r="D25" s="10"/>
      <c r="E25" s="10">
        <v>96611401715</v>
      </c>
      <c r="F25" s="10"/>
      <c r="G25" s="10">
        <v>29805595200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0</v>
      </c>
      <c r="P25" s="10"/>
      <c r="Q25" s="10">
        <v>3200000</v>
      </c>
      <c r="R25" s="10"/>
      <c r="S25" s="10">
        <v>9150</v>
      </c>
      <c r="T25" s="10"/>
      <c r="U25" s="10">
        <v>96611401715</v>
      </c>
      <c r="V25" s="10"/>
      <c r="W25" s="10">
        <v>29105784000</v>
      </c>
      <c r="X25" s="6"/>
      <c r="Y25" s="7">
        <v>8.3999999999999995E-3</v>
      </c>
    </row>
    <row r="26" spans="1:25" ht="21" x14ac:dyDescent="0.55000000000000004">
      <c r="A26" s="2" t="s">
        <v>33</v>
      </c>
      <c r="C26" s="10">
        <v>1703225</v>
      </c>
      <c r="D26" s="10"/>
      <c r="E26" s="10">
        <v>8146525175</v>
      </c>
      <c r="F26" s="10"/>
      <c r="G26" s="10">
        <v>18437758934.512501</v>
      </c>
      <c r="H26" s="10"/>
      <c r="I26" s="10">
        <v>0</v>
      </c>
      <c r="J26" s="10"/>
      <c r="K26" s="10">
        <v>0</v>
      </c>
      <c r="L26" s="10"/>
      <c r="M26" s="10">
        <v>-1703225</v>
      </c>
      <c r="N26" s="10"/>
      <c r="O26" s="10">
        <v>19193112656</v>
      </c>
      <c r="P26" s="10"/>
      <c r="Q26" s="10">
        <v>0</v>
      </c>
      <c r="R26" s="10"/>
      <c r="S26" s="10">
        <v>0</v>
      </c>
      <c r="T26" s="10"/>
      <c r="U26" s="10">
        <v>0</v>
      </c>
      <c r="V26" s="10"/>
      <c r="W26" s="10">
        <v>0</v>
      </c>
      <c r="X26" s="6"/>
      <c r="Y26" s="7">
        <v>0</v>
      </c>
    </row>
    <row r="27" spans="1:25" ht="21" x14ac:dyDescent="0.55000000000000004">
      <c r="A27" s="2" t="s">
        <v>34</v>
      </c>
      <c r="C27" s="10">
        <v>48678</v>
      </c>
      <c r="D27" s="10"/>
      <c r="E27" s="10">
        <v>1218513779</v>
      </c>
      <c r="F27" s="10"/>
      <c r="G27" s="10">
        <v>4872756834.4959002</v>
      </c>
      <c r="H27" s="10"/>
      <c r="I27" s="10">
        <v>0</v>
      </c>
      <c r="J27" s="10"/>
      <c r="K27" s="10">
        <v>0</v>
      </c>
      <c r="L27" s="10"/>
      <c r="M27" s="10">
        <v>0</v>
      </c>
      <c r="N27" s="10"/>
      <c r="O27" s="10">
        <v>0</v>
      </c>
      <c r="P27" s="10"/>
      <c r="Q27" s="10">
        <v>48678</v>
      </c>
      <c r="R27" s="10"/>
      <c r="S27" s="10">
        <v>79675</v>
      </c>
      <c r="T27" s="10"/>
      <c r="U27" s="10">
        <v>1218513779</v>
      </c>
      <c r="V27" s="10"/>
      <c r="W27" s="10">
        <v>3855343053.0825</v>
      </c>
      <c r="X27" s="6"/>
      <c r="Y27" s="7">
        <v>1.1000000000000001E-3</v>
      </c>
    </row>
    <row r="28" spans="1:25" ht="21" x14ac:dyDescent="0.55000000000000004">
      <c r="A28" s="2" t="s">
        <v>35</v>
      </c>
      <c r="C28" s="10">
        <v>6000000</v>
      </c>
      <c r="D28" s="10"/>
      <c r="E28" s="10">
        <v>71165980499</v>
      </c>
      <c r="F28" s="10"/>
      <c r="G28" s="10">
        <v>61790148000</v>
      </c>
      <c r="H28" s="10"/>
      <c r="I28" s="10">
        <v>0</v>
      </c>
      <c r="J28" s="10"/>
      <c r="K28" s="10">
        <v>0</v>
      </c>
      <c r="L28" s="10"/>
      <c r="M28" s="10">
        <v>0</v>
      </c>
      <c r="N28" s="10"/>
      <c r="O28" s="10">
        <v>0</v>
      </c>
      <c r="P28" s="10"/>
      <c r="Q28" s="10">
        <v>6000000</v>
      </c>
      <c r="R28" s="10"/>
      <c r="S28" s="10">
        <v>10640</v>
      </c>
      <c r="T28" s="10"/>
      <c r="U28" s="10">
        <v>71165980499</v>
      </c>
      <c r="V28" s="10"/>
      <c r="W28" s="10">
        <v>63460152000</v>
      </c>
      <c r="X28" s="6"/>
      <c r="Y28" s="7">
        <v>1.84E-2</v>
      </c>
    </row>
    <row r="29" spans="1:25" ht="21" x14ac:dyDescent="0.55000000000000004">
      <c r="A29" s="2" t="s">
        <v>36</v>
      </c>
      <c r="C29" s="10">
        <v>500000</v>
      </c>
      <c r="D29" s="10"/>
      <c r="E29" s="10">
        <v>9875706910</v>
      </c>
      <c r="F29" s="10"/>
      <c r="G29" s="10">
        <v>8335109250</v>
      </c>
      <c r="H29" s="10"/>
      <c r="I29" s="10">
        <v>0</v>
      </c>
      <c r="J29" s="10"/>
      <c r="K29" s="10">
        <v>0</v>
      </c>
      <c r="L29" s="10"/>
      <c r="M29" s="10">
        <v>0</v>
      </c>
      <c r="N29" s="10"/>
      <c r="O29" s="10">
        <v>0</v>
      </c>
      <c r="P29" s="10"/>
      <c r="Q29" s="10">
        <v>500000</v>
      </c>
      <c r="R29" s="10"/>
      <c r="S29" s="10">
        <v>14600</v>
      </c>
      <c r="T29" s="10"/>
      <c r="U29" s="10">
        <v>9875706910</v>
      </c>
      <c r="V29" s="10"/>
      <c r="W29" s="10">
        <v>7256565000</v>
      </c>
      <c r="X29" s="6"/>
      <c r="Y29" s="7">
        <v>2.0999999999999999E-3</v>
      </c>
    </row>
    <row r="30" spans="1:25" ht="21" x14ac:dyDescent="0.55000000000000004">
      <c r="A30" s="2" t="s">
        <v>37</v>
      </c>
      <c r="C30" s="10">
        <v>3550000</v>
      </c>
      <c r="D30" s="10"/>
      <c r="E30" s="10">
        <v>45442131200</v>
      </c>
      <c r="F30" s="10"/>
      <c r="G30" s="10">
        <v>36523882125</v>
      </c>
      <c r="H30" s="10"/>
      <c r="I30" s="10">
        <v>0</v>
      </c>
      <c r="J30" s="10"/>
      <c r="K30" s="10">
        <v>0</v>
      </c>
      <c r="L30" s="10"/>
      <c r="M30" s="10">
        <v>0</v>
      </c>
      <c r="N30" s="10"/>
      <c r="O30" s="10">
        <v>0</v>
      </c>
      <c r="P30" s="10"/>
      <c r="Q30" s="10">
        <v>3550000</v>
      </c>
      <c r="R30" s="10"/>
      <c r="S30" s="10">
        <v>11500</v>
      </c>
      <c r="T30" s="10"/>
      <c r="U30" s="10">
        <v>45442131200</v>
      </c>
      <c r="V30" s="10"/>
      <c r="W30" s="10">
        <v>40582091250</v>
      </c>
      <c r="X30" s="6"/>
      <c r="Y30" s="7">
        <v>1.18E-2</v>
      </c>
    </row>
    <row r="31" spans="1:25" ht="21" x14ac:dyDescent="0.55000000000000004">
      <c r="A31" s="2" t="s">
        <v>38</v>
      </c>
      <c r="C31" s="10">
        <v>1879219</v>
      </c>
      <c r="D31" s="10"/>
      <c r="E31" s="10">
        <v>108448950687</v>
      </c>
      <c r="F31" s="10"/>
      <c r="G31" s="10">
        <v>62859466819.8675</v>
      </c>
      <c r="H31" s="10"/>
      <c r="I31" s="10">
        <v>0</v>
      </c>
      <c r="J31" s="10"/>
      <c r="K31" s="10">
        <v>0</v>
      </c>
      <c r="L31" s="10"/>
      <c r="M31" s="10">
        <v>0</v>
      </c>
      <c r="N31" s="10"/>
      <c r="O31" s="10">
        <v>0</v>
      </c>
      <c r="P31" s="10"/>
      <c r="Q31" s="10">
        <v>1879219</v>
      </c>
      <c r="R31" s="10"/>
      <c r="S31" s="10">
        <v>38470</v>
      </c>
      <c r="T31" s="10"/>
      <c r="U31" s="10">
        <v>108448950687</v>
      </c>
      <c r="V31" s="10"/>
      <c r="W31" s="10">
        <v>71863408278.166504</v>
      </c>
      <c r="X31" s="6"/>
      <c r="Y31" s="7">
        <v>2.0899999999999998E-2</v>
      </c>
    </row>
    <row r="32" spans="1:25" ht="21" x14ac:dyDescent="0.55000000000000004">
      <c r="A32" s="2" t="s">
        <v>39</v>
      </c>
      <c r="C32" s="10">
        <v>11462073</v>
      </c>
      <c r="D32" s="10"/>
      <c r="E32" s="10">
        <v>183237908038</v>
      </c>
      <c r="F32" s="10"/>
      <c r="G32" s="10">
        <v>110748452030.118</v>
      </c>
      <c r="H32" s="10"/>
      <c r="I32" s="10">
        <v>0</v>
      </c>
      <c r="J32" s="10"/>
      <c r="K32" s="10">
        <v>0</v>
      </c>
      <c r="L32" s="10"/>
      <c r="M32" s="10">
        <v>0</v>
      </c>
      <c r="N32" s="10"/>
      <c r="O32" s="10">
        <v>0</v>
      </c>
      <c r="P32" s="10"/>
      <c r="Q32" s="10">
        <v>11462073</v>
      </c>
      <c r="R32" s="10"/>
      <c r="S32" s="10">
        <v>9250</v>
      </c>
      <c r="T32" s="10"/>
      <c r="U32" s="10">
        <v>183237908038</v>
      </c>
      <c r="V32" s="10"/>
      <c r="W32" s="10">
        <v>105393331407.263</v>
      </c>
      <c r="X32" s="6"/>
      <c r="Y32" s="7">
        <v>3.0599999999999999E-2</v>
      </c>
    </row>
    <row r="33" spans="1:25" ht="21" x14ac:dyDescent="0.55000000000000004">
      <c r="A33" s="2" t="s">
        <v>40</v>
      </c>
      <c r="C33" s="10">
        <v>7100000</v>
      </c>
      <c r="D33" s="10"/>
      <c r="E33" s="10">
        <v>66385471783</v>
      </c>
      <c r="F33" s="10"/>
      <c r="G33" s="10">
        <v>47992734000</v>
      </c>
      <c r="H33" s="10"/>
      <c r="I33" s="10">
        <v>0</v>
      </c>
      <c r="J33" s="10"/>
      <c r="K33" s="10">
        <v>0</v>
      </c>
      <c r="L33" s="10"/>
      <c r="M33" s="10">
        <v>0</v>
      </c>
      <c r="N33" s="10"/>
      <c r="O33" s="10">
        <v>0</v>
      </c>
      <c r="P33" s="10"/>
      <c r="Q33" s="10">
        <v>7100000</v>
      </c>
      <c r="R33" s="10"/>
      <c r="S33" s="10">
        <v>7490</v>
      </c>
      <c r="T33" s="10"/>
      <c r="U33" s="10">
        <v>66385471783</v>
      </c>
      <c r="V33" s="10"/>
      <c r="W33" s="10">
        <v>52862584950</v>
      </c>
      <c r="X33" s="6"/>
      <c r="Y33" s="7">
        <v>1.5299999999999999E-2</v>
      </c>
    </row>
    <row r="34" spans="1:25" ht="21" x14ac:dyDescent="0.55000000000000004">
      <c r="A34" s="2" t="s">
        <v>41</v>
      </c>
      <c r="C34" s="10">
        <v>7511402</v>
      </c>
      <c r="D34" s="10"/>
      <c r="E34" s="10">
        <v>104880150903</v>
      </c>
      <c r="F34" s="10"/>
      <c r="G34" s="10">
        <v>62571022744.877998</v>
      </c>
      <c r="H34" s="10"/>
      <c r="I34" s="10">
        <v>0</v>
      </c>
      <c r="J34" s="10"/>
      <c r="K34" s="10">
        <v>0</v>
      </c>
      <c r="L34" s="10"/>
      <c r="M34" s="10">
        <v>0</v>
      </c>
      <c r="N34" s="10"/>
      <c r="O34" s="10">
        <v>0</v>
      </c>
      <c r="P34" s="10"/>
      <c r="Q34" s="10">
        <v>7511402</v>
      </c>
      <c r="R34" s="10"/>
      <c r="S34" s="10">
        <v>8410</v>
      </c>
      <c r="T34" s="10"/>
      <c r="U34" s="10">
        <v>104880150903</v>
      </c>
      <c r="V34" s="10"/>
      <c r="W34" s="10">
        <v>62795024019.621002</v>
      </c>
      <c r="X34" s="6"/>
      <c r="Y34" s="7">
        <v>1.8200000000000001E-2</v>
      </c>
    </row>
    <row r="35" spans="1:25" ht="21" x14ac:dyDescent="0.55000000000000004">
      <c r="A35" s="2" t="s">
        <v>42</v>
      </c>
      <c r="C35" s="10">
        <v>1398518</v>
      </c>
      <c r="D35" s="10"/>
      <c r="E35" s="10">
        <v>14536598104</v>
      </c>
      <c r="F35" s="10"/>
      <c r="G35" s="10">
        <v>12414457583.847</v>
      </c>
      <c r="H35" s="10"/>
      <c r="I35" s="10">
        <v>0</v>
      </c>
      <c r="J35" s="10"/>
      <c r="K35" s="10">
        <v>0</v>
      </c>
      <c r="L35" s="10"/>
      <c r="M35" s="10">
        <v>-387504</v>
      </c>
      <c r="N35" s="10"/>
      <c r="O35" s="10">
        <v>3215263596</v>
      </c>
      <c r="P35" s="10"/>
      <c r="Q35" s="10">
        <v>1011014</v>
      </c>
      <c r="R35" s="10"/>
      <c r="S35" s="10">
        <v>8060</v>
      </c>
      <c r="T35" s="10"/>
      <c r="U35" s="10">
        <v>10508770140</v>
      </c>
      <c r="V35" s="10"/>
      <c r="W35" s="10">
        <v>8100287641.6020002</v>
      </c>
      <c r="X35" s="6"/>
      <c r="Y35" s="7">
        <v>2.3999999999999998E-3</v>
      </c>
    </row>
    <row r="36" spans="1:25" ht="21" x14ac:dyDescent="0.55000000000000004">
      <c r="A36" s="2" t="s">
        <v>43</v>
      </c>
      <c r="C36" s="10">
        <v>360826</v>
      </c>
      <c r="D36" s="10"/>
      <c r="E36" s="10">
        <v>5531823312</v>
      </c>
      <c r="F36" s="10"/>
      <c r="G36" s="10">
        <v>4842167651.5500002</v>
      </c>
      <c r="H36" s="10"/>
      <c r="I36" s="10">
        <v>0</v>
      </c>
      <c r="J36" s="10"/>
      <c r="K36" s="10">
        <v>0</v>
      </c>
      <c r="L36" s="10"/>
      <c r="M36" s="10">
        <v>-360826</v>
      </c>
      <c r="N36" s="10"/>
      <c r="O36" s="10">
        <v>4726795495</v>
      </c>
      <c r="P36" s="10"/>
      <c r="Q36" s="10">
        <v>0</v>
      </c>
      <c r="R36" s="10"/>
      <c r="S36" s="10">
        <v>0</v>
      </c>
      <c r="T36" s="10"/>
      <c r="U36" s="10">
        <v>0</v>
      </c>
      <c r="V36" s="10"/>
      <c r="W36" s="10">
        <v>0</v>
      </c>
      <c r="X36" s="6"/>
      <c r="Y36" s="7">
        <v>0</v>
      </c>
    </row>
    <row r="37" spans="1:25" ht="21" x14ac:dyDescent="0.55000000000000004">
      <c r="A37" s="2" t="s">
        <v>44</v>
      </c>
      <c r="C37" s="10">
        <v>15168776</v>
      </c>
      <c r="D37" s="10"/>
      <c r="E37" s="10">
        <v>221569561774</v>
      </c>
      <c r="F37" s="10"/>
      <c r="G37" s="10">
        <v>140984178669.17999</v>
      </c>
      <c r="H37" s="10"/>
      <c r="I37" s="10">
        <v>0</v>
      </c>
      <c r="J37" s="10"/>
      <c r="K37" s="10">
        <v>0</v>
      </c>
      <c r="L37" s="10"/>
      <c r="M37" s="10">
        <v>-4346221</v>
      </c>
      <c r="N37" s="10"/>
      <c r="O37" s="10">
        <v>42098145175</v>
      </c>
      <c r="P37" s="10"/>
      <c r="Q37" s="10">
        <v>10822555</v>
      </c>
      <c r="R37" s="10"/>
      <c r="S37" s="10">
        <v>10890</v>
      </c>
      <c r="T37" s="10"/>
      <c r="U37" s="10">
        <v>158084526304</v>
      </c>
      <c r="V37" s="10"/>
      <c r="W37" s="10">
        <v>117156371087.498</v>
      </c>
      <c r="X37" s="6"/>
      <c r="Y37" s="7">
        <v>3.4000000000000002E-2</v>
      </c>
    </row>
    <row r="38" spans="1:25" ht="21" x14ac:dyDescent="0.55000000000000004">
      <c r="A38" s="2" t="s">
        <v>45</v>
      </c>
      <c r="C38" s="10">
        <v>1500000</v>
      </c>
      <c r="D38" s="10"/>
      <c r="E38" s="10">
        <v>8302151347</v>
      </c>
      <c r="F38" s="10"/>
      <c r="G38" s="10">
        <v>21337283250</v>
      </c>
      <c r="H38" s="10"/>
      <c r="I38" s="10">
        <v>3000000</v>
      </c>
      <c r="J38" s="10"/>
      <c r="K38" s="10">
        <v>49838264234</v>
      </c>
      <c r="L38" s="10"/>
      <c r="M38" s="10">
        <v>0</v>
      </c>
      <c r="N38" s="10"/>
      <c r="O38" s="10">
        <v>0</v>
      </c>
      <c r="P38" s="10"/>
      <c r="Q38" s="10">
        <v>4500000</v>
      </c>
      <c r="R38" s="10"/>
      <c r="S38" s="10">
        <v>14110</v>
      </c>
      <c r="T38" s="10"/>
      <c r="U38" s="10">
        <v>58140415581</v>
      </c>
      <c r="V38" s="10"/>
      <c r="W38" s="10">
        <v>63117204750</v>
      </c>
      <c r="X38" s="6"/>
      <c r="Y38" s="7">
        <v>1.83E-2</v>
      </c>
    </row>
    <row r="39" spans="1:25" ht="21" x14ac:dyDescent="0.55000000000000004">
      <c r="A39" s="2" t="s">
        <v>46</v>
      </c>
      <c r="C39" s="10">
        <v>780761</v>
      </c>
      <c r="D39" s="10"/>
      <c r="E39" s="10">
        <v>5591088614</v>
      </c>
      <c r="F39" s="10"/>
      <c r="G39" s="10">
        <v>15460220203.236</v>
      </c>
      <c r="H39" s="10"/>
      <c r="I39" s="10">
        <v>0</v>
      </c>
      <c r="J39" s="10"/>
      <c r="K39" s="10">
        <v>0</v>
      </c>
      <c r="L39" s="10"/>
      <c r="M39" s="10">
        <v>0</v>
      </c>
      <c r="N39" s="10"/>
      <c r="O39" s="10">
        <v>0</v>
      </c>
      <c r="P39" s="10"/>
      <c r="Q39" s="10">
        <v>780761</v>
      </c>
      <c r="R39" s="10"/>
      <c r="S39" s="10">
        <v>19580</v>
      </c>
      <c r="T39" s="10"/>
      <c r="U39" s="10">
        <v>5591088614</v>
      </c>
      <c r="V39" s="10"/>
      <c r="W39" s="10">
        <v>15196340942.739</v>
      </c>
      <c r="X39" s="6"/>
      <c r="Y39" s="7">
        <v>4.4000000000000003E-3</v>
      </c>
    </row>
    <row r="40" spans="1:25" ht="21" x14ac:dyDescent="0.55000000000000004">
      <c r="A40" s="2" t="s">
        <v>47</v>
      </c>
      <c r="C40" s="10">
        <v>13546448</v>
      </c>
      <c r="D40" s="10"/>
      <c r="E40" s="10">
        <v>104440827092</v>
      </c>
      <c r="F40" s="10"/>
      <c r="G40" s="10">
        <v>120250010445.192</v>
      </c>
      <c r="H40" s="10"/>
      <c r="I40" s="10">
        <v>0</v>
      </c>
      <c r="J40" s="10"/>
      <c r="K40" s="10">
        <v>0</v>
      </c>
      <c r="L40" s="10"/>
      <c r="M40" s="10">
        <v>0</v>
      </c>
      <c r="N40" s="10"/>
      <c r="O40" s="10">
        <v>0</v>
      </c>
      <c r="P40" s="10"/>
      <c r="Q40" s="10">
        <v>13546448</v>
      </c>
      <c r="R40" s="10"/>
      <c r="S40" s="10">
        <v>9880</v>
      </c>
      <c r="T40" s="10"/>
      <c r="U40" s="10">
        <v>104440827092</v>
      </c>
      <c r="V40" s="10"/>
      <c r="W40" s="10">
        <v>133042564747.87199</v>
      </c>
      <c r="X40" s="6"/>
      <c r="Y40" s="7">
        <v>3.8600000000000002E-2</v>
      </c>
    </row>
    <row r="41" spans="1:25" ht="21" x14ac:dyDescent="0.55000000000000004">
      <c r="A41" s="2" t="s">
        <v>48</v>
      </c>
      <c r="C41" s="10">
        <v>500000</v>
      </c>
      <c r="D41" s="10"/>
      <c r="E41" s="10">
        <v>7286256581</v>
      </c>
      <c r="F41" s="10"/>
      <c r="G41" s="10">
        <v>10775502000</v>
      </c>
      <c r="H41" s="10"/>
      <c r="I41" s="10">
        <v>0</v>
      </c>
      <c r="J41" s="10"/>
      <c r="K41" s="10">
        <v>0</v>
      </c>
      <c r="L41" s="10"/>
      <c r="M41" s="10">
        <v>0</v>
      </c>
      <c r="N41" s="10"/>
      <c r="O41" s="10">
        <v>0</v>
      </c>
      <c r="P41" s="10"/>
      <c r="Q41" s="10">
        <v>500000</v>
      </c>
      <c r="R41" s="10"/>
      <c r="S41" s="10">
        <v>21700</v>
      </c>
      <c r="T41" s="10"/>
      <c r="U41" s="10">
        <v>7286256581</v>
      </c>
      <c r="V41" s="10"/>
      <c r="W41" s="10">
        <v>10785442500</v>
      </c>
      <c r="X41" s="6"/>
      <c r="Y41" s="7">
        <v>3.0999999999999999E-3</v>
      </c>
    </row>
    <row r="42" spans="1:25" ht="21" x14ac:dyDescent="0.55000000000000004">
      <c r="A42" s="2" t="s">
        <v>49</v>
      </c>
      <c r="C42" s="10">
        <v>6000000</v>
      </c>
      <c r="D42" s="10"/>
      <c r="E42" s="10">
        <v>78760291466</v>
      </c>
      <c r="F42" s="10"/>
      <c r="G42" s="10">
        <v>87317352000</v>
      </c>
      <c r="H42" s="10"/>
      <c r="I42" s="10">
        <v>0</v>
      </c>
      <c r="J42" s="10"/>
      <c r="K42" s="10">
        <v>0</v>
      </c>
      <c r="L42" s="10"/>
      <c r="M42" s="10">
        <v>0</v>
      </c>
      <c r="N42" s="10"/>
      <c r="O42" s="10">
        <v>0</v>
      </c>
      <c r="P42" s="10"/>
      <c r="Q42" s="10">
        <v>6000000</v>
      </c>
      <c r="R42" s="10"/>
      <c r="S42" s="10">
        <v>15290</v>
      </c>
      <c r="T42" s="10"/>
      <c r="U42" s="10">
        <v>78760291466</v>
      </c>
      <c r="V42" s="10"/>
      <c r="W42" s="10">
        <v>91194147000</v>
      </c>
      <c r="X42" s="6"/>
      <c r="Y42" s="7">
        <v>2.6499999999999999E-2</v>
      </c>
    </row>
    <row r="43" spans="1:25" ht="21" x14ac:dyDescent="0.55000000000000004">
      <c r="A43" s="2" t="s">
        <v>50</v>
      </c>
      <c r="C43" s="10">
        <v>23698539</v>
      </c>
      <c r="D43" s="10"/>
      <c r="E43" s="10">
        <v>269502526729</v>
      </c>
      <c r="F43" s="10"/>
      <c r="G43" s="10">
        <v>289522076796.35498</v>
      </c>
      <c r="H43" s="10"/>
      <c r="I43" s="10">
        <v>9524772</v>
      </c>
      <c r="J43" s="10"/>
      <c r="K43" s="10">
        <v>0</v>
      </c>
      <c r="L43" s="10"/>
      <c r="M43" s="10">
        <v>-1</v>
      </c>
      <c r="N43" s="10"/>
      <c r="O43" s="10">
        <v>1</v>
      </c>
      <c r="P43" s="10"/>
      <c r="Q43" s="10">
        <v>33223310</v>
      </c>
      <c r="R43" s="10"/>
      <c r="S43" s="10">
        <v>10060</v>
      </c>
      <c r="T43" s="10"/>
      <c r="U43" s="10">
        <v>269502518617</v>
      </c>
      <c r="V43" s="10"/>
      <c r="W43" s="10">
        <v>332237850933.33002</v>
      </c>
      <c r="X43" s="6"/>
      <c r="Y43" s="7">
        <v>9.64E-2</v>
      </c>
    </row>
    <row r="44" spans="1:25" ht="21" x14ac:dyDescent="0.55000000000000004">
      <c r="A44" s="2" t="s">
        <v>51</v>
      </c>
      <c r="C44" s="10">
        <v>2490764</v>
      </c>
      <c r="D44" s="10"/>
      <c r="E44" s="10">
        <v>40209921547</v>
      </c>
      <c r="F44" s="10"/>
      <c r="G44" s="10">
        <v>33029092349.028</v>
      </c>
      <c r="H44" s="10"/>
      <c r="I44" s="10">
        <v>0</v>
      </c>
      <c r="J44" s="10"/>
      <c r="K44" s="10">
        <v>0</v>
      </c>
      <c r="L44" s="10"/>
      <c r="M44" s="10">
        <v>0</v>
      </c>
      <c r="N44" s="10"/>
      <c r="O44" s="10">
        <v>0</v>
      </c>
      <c r="P44" s="10"/>
      <c r="Q44" s="10">
        <v>2490764</v>
      </c>
      <c r="R44" s="10"/>
      <c r="S44" s="10">
        <v>12650</v>
      </c>
      <c r="T44" s="10"/>
      <c r="U44" s="10">
        <v>40209921547</v>
      </c>
      <c r="V44" s="10"/>
      <c r="W44" s="10">
        <v>31320691020.630001</v>
      </c>
      <c r="X44" s="6"/>
      <c r="Y44" s="7">
        <v>9.1000000000000004E-3</v>
      </c>
    </row>
    <row r="45" spans="1:25" ht="21" x14ac:dyDescent="0.55000000000000004">
      <c r="A45" s="2" t="s">
        <v>52</v>
      </c>
      <c r="C45" s="10">
        <v>85397261</v>
      </c>
      <c r="D45" s="10"/>
      <c r="E45" s="10">
        <v>219776199002</v>
      </c>
      <c r="F45" s="10"/>
      <c r="G45" s="10">
        <v>99999415515.924896</v>
      </c>
      <c r="H45" s="10"/>
      <c r="I45" s="10">
        <v>0</v>
      </c>
      <c r="J45" s="10"/>
      <c r="K45" s="10">
        <v>0</v>
      </c>
      <c r="L45" s="10"/>
      <c r="M45" s="10">
        <v>0</v>
      </c>
      <c r="N45" s="10"/>
      <c r="O45" s="10">
        <v>0</v>
      </c>
      <c r="P45" s="10"/>
      <c r="Q45" s="10">
        <v>85397261</v>
      </c>
      <c r="R45" s="10"/>
      <c r="S45" s="10">
        <v>1275</v>
      </c>
      <c r="T45" s="10"/>
      <c r="U45" s="10">
        <v>219776199002</v>
      </c>
      <c r="V45" s="10"/>
      <c r="W45" s="10">
        <v>108233662803.739</v>
      </c>
      <c r="X45" s="6"/>
      <c r="Y45" s="7">
        <v>3.1399999999999997E-2</v>
      </c>
    </row>
    <row r="46" spans="1:25" ht="21" x14ac:dyDescent="0.55000000000000004">
      <c r="A46" s="2" t="s">
        <v>53</v>
      </c>
      <c r="C46" s="10">
        <v>2765000</v>
      </c>
      <c r="D46" s="10"/>
      <c r="E46" s="10">
        <v>8145688418</v>
      </c>
      <c r="F46" s="10"/>
      <c r="G46" s="10">
        <v>48951644332.5</v>
      </c>
      <c r="H46" s="10"/>
      <c r="I46" s="10">
        <v>0</v>
      </c>
      <c r="J46" s="10"/>
      <c r="K46" s="10">
        <v>0</v>
      </c>
      <c r="L46" s="10"/>
      <c r="M46" s="10">
        <v>0</v>
      </c>
      <c r="N46" s="10"/>
      <c r="O46" s="10">
        <v>0</v>
      </c>
      <c r="P46" s="10"/>
      <c r="Q46" s="10">
        <v>2765000</v>
      </c>
      <c r="R46" s="10"/>
      <c r="S46" s="10">
        <v>19800</v>
      </c>
      <c r="T46" s="10"/>
      <c r="U46" s="10">
        <v>8145688418</v>
      </c>
      <c r="V46" s="10"/>
      <c r="W46" s="10">
        <v>54421255350</v>
      </c>
      <c r="X46" s="6"/>
      <c r="Y46" s="7">
        <v>1.5800000000000002E-2</v>
      </c>
    </row>
    <row r="47" spans="1:25" ht="21" x14ac:dyDescent="0.55000000000000004">
      <c r="A47" s="2" t="s">
        <v>54</v>
      </c>
      <c r="C47" s="10">
        <v>1142895</v>
      </c>
      <c r="D47" s="10"/>
      <c r="E47" s="10">
        <v>256078371413</v>
      </c>
      <c r="F47" s="10"/>
      <c r="G47" s="10">
        <v>169278121437.75</v>
      </c>
      <c r="H47" s="10"/>
      <c r="I47" s="10">
        <v>0</v>
      </c>
      <c r="J47" s="10"/>
      <c r="K47" s="10">
        <v>0</v>
      </c>
      <c r="L47" s="10"/>
      <c r="M47" s="10">
        <v>0</v>
      </c>
      <c r="N47" s="10"/>
      <c r="O47" s="10">
        <v>0</v>
      </c>
      <c r="P47" s="10"/>
      <c r="Q47" s="10">
        <v>1142895</v>
      </c>
      <c r="R47" s="10"/>
      <c r="S47" s="10">
        <v>145560</v>
      </c>
      <c r="T47" s="10"/>
      <c r="U47" s="10">
        <v>256078371413</v>
      </c>
      <c r="V47" s="10"/>
      <c r="W47" s="10">
        <v>165369955412.60999</v>
      </c>
      <c r="X47" s="6"/>
      <c r="Y47" s="7">
        <v>4.8000000000000001E-2</v>
      </c>
    </row>
    <row r="48" spans="1:25" ht="21" x14ac:dyDescent="0.55000000000000004">
      <c r="A48" s="2" t="s">
        <v>55</v>
      </c>
      <c r="C48" s="10">
        <v>4118000</v>
      </c>
      <c r="D48" s="10"/>
      <c r="E48" s="10">
        <v>57538620977</v>
      </c>
      <c r="F48" s="10"/>
      <c r="G48" s="10">
        <v>63776697282</v>
      </c>
      <c r="H48" s="10"/>
      <c r="I48" s="10">
        <v>0</v>
      </c>
      <c r="J48" s="10"/>
      <c r="K48" s="10">
        <v>0</v>
      </c>
      <c r="L48" s="10"/>
      <c r="M48" s="10">
        <v>0</v>
      </c>
      <c r="N48" s="10"/>
      <c r="O48" s="10">
        <v>0</v>
      </c>
      <c r="P48" s="10"/>
      <c r="Q48" s="10">
        <v>4118000</v>
      </c>
      <c r="R48" s="10"/>
      <c r="S48" s="10">
        <v>15300</v>
      </c>
      <c r="T48" s="10"/>
      <c r="U48" s="10">
        <v>57538620977</v>
      </c>
      <c r="V48" s="10"/>
      <c r="W48" s="10">
        <v>62630517870</v>
      </c>
      <c r="X48" s="6"/>
      <c r="Y48" s="7">
        <v>1.8200000000000001E-2</v>
      </c>
    </row>
    <row r="49" spans="1:25" ht="21" x14ac:dyDescent="0.55000000000000004">
      <c r="A49" s="2" t="s">
        <v>56</v>
      </c>
      <c r="C49" s="10">
        <v>6942000</v>
      </c>
      <c r="D49" s="10"/>
      <c r="E49" s="10">
        <v>114827915861</v>
      </c>
      <c r="F49" s="10"/>
      <c r="G49" s="10">
        <v>50651102034</v>
      </c>
      <c r="H49" s="10"/>
      <c r="I49" s="10">
        <v>0</v>
      </c>
      <c r="J49" s="10"/>
      <c r="K49" s="10">
        <v>0</v>
      </c>
      <c r="L49" s="10"/>
      <c r="M49" s="10">
        <v>0</v>
      </c>
      <c r="N49" s="10"/>
      <c r="O49" s="10">
        <v>0</v>
      </c>
      <c r="P49" s="10"/>
      <c r="Q49" s="10">
        <v>6942000</v>
      </c>
      <c r="R49" s="10"/>
      <c r="S49" s="10">
        <v>7110</v>
      </c>
      <c r="T49" s="10"/>
      <c r="U49" s="10">
        <v>114827915861</v>
      </c>
      <c r="V49" s="10"/>
      <c r="W49" s="10">
        <v>49063942161</v>
      </c>
      <c r="X49" s="6"/>
      <c r="Y49" s="7">
        <v>1.4200000000000001E-2</v>
      </c>
    </row>
    <row r="50" spans="1:25" ht="21" x14ac:dyDescent="0.55000000000000004">
      <c r="A50" s="2" t="s">
        <v>57</v>
      </c>
      <c r="C50" s="10">
        <v>6250000</v>
      </c>
      <c r="D50" s="10"/>
      <c r="E50" s="10">
        <v>47503817572</v>
      </c>
      <c r="F50" s="10"/>
      <c r="G50" s="10">
        <v>85488300000</v>
      </c>
      <c r="H50" s="10"/>
      <c r="I50" s="10">
        <v>0</v>
      </c>
      <c r="J50" s="10"/>
      <c r="K50" s="10">
        <v>0</v>
      </c>
      <c r="L50" s="10"/>
      <c r="M50" s="10">
        <v>0</v>
      </c>
      <c r="N50" s="10"/>
      <c r="O50" s="10">
        <v>0</v>
      </c>
      <c r="P50" s="10"/>
      <c r="Q50" s="10">
        <v>6250000</v>
      </c>
      <c r="R50" s="10"/>
      <c r="S50" s="10">
        <v>16360</v>
      </c>
      <c r="T50" s="10"/>
      <c r="U50" s="10">
        <v>47503817572</v>
      </c>
      <c r="V50" s="10"/>
      <c r="W50" s="10">
        <v>101641612500</v>
      </c>
      <c r="X50" s="6"/>
      <c r="Y50" s="7">
        <v>2.9499999999999998E-2</v>
      </c>
    </row>
    <row r="51" spans="1:25" ht="21" x14ac:dyDescent="0.55000000000000004">
      <c r="A51" s="2" t="s">
        <v>58</v>
      </c>
      <c r="C51" s="10">
        <v>14795660</v>
      </c>
      <c r="D51" s="10"/>
      <c r="E51" s="10">
        <v>239783799901</v>
      </c>
      <c r="F51" s="10"/>
      <c r="G51" s="10">
        <v>181345026397.59</v>
      </c>
      <c r="H51" s="10"/>
      <c r="I51" s="10">
        <v>0</v>
      </c>
      <c r="J51" s="10"/>
      <c r="K51" s="10">
        <v>0</v>
      </c>
      <c r="L51" s="10"/>
      <c r="M51" s="10">
        <v>0</v>
      </c>
      <c r="N51" s="10"/>
      <c r="O51" s="10">
        <v>0</v>
      </c>
      <c r="P51" s="10"/>
      <c r="Q51" s="10">
        <v>14795660</v>
      </c>
      <c r="R51" s="10"/>
      <c r="S51" s="10">
        <v>11500</v>
      </c>
      <c r="T51" s="10"/>
      <c r="U51" s="10">
        <v>239783799901</v>
      </c>
      <c r="V51" s="10"/>
      <c r="W51" s="10">
        <v>169137696964.5</v>
      </c>
      <c r="X51" s="6"/>
      <c r="Y51" s="7">
        <v>4.9099999999999998E-2</v>
      </c>
    </row>
    <row r="52" spans="1:25" ht="21" x14ac:dyDescent="0.55000000000000004">
      <c r="A52" s="2" t="s">
        <v>59</v>
      </c>
      <c r="C52" s="10">
        <v>1583333</v>
      </c>
      <c r="D52" s="10"/>
      <c r="E52" s="10">
        <v>9423523115</v>
      </c>
      <c r="F52" s="10"/>
      <c r="G52" s="10">
        <v>23356856582.765999</v>
      </c>
      <c r="H52" s="10"/>
      <c r="I52" s="10">
        <v>179000</v>
      </c>
      <c r="J52" s="10"/>
      <c r="K52" s="10">
        <v>2612151786</v>
      </c>
      <c r="L52" s="10"/>
      <c r="M52" s="10">
        <v>0</v>
      </c>
      <c r="N52" s="10"/>
      <c r="O52" s="10">
        <v>0</v>
      </c>
      <c r="P52" s="10"/>
      <c r="Q52" s="10">
        <v>1762333</v>
      </c>
      <c r="R52" s="10"/>
      <c r="S52" s="10">
        <v>16440</v>
      </c>
      <c r="T52" s="10"/>
      <c r="U52" s="10">
        <v>12035674901</v>
      </c>
      <c r="V52" s="10"/>
      <c r="W52" s="10">
        <v>28800366630.605999</v>
      </c>
      <c r="X52" s="6"/>
      <c r="Y52" s="7">
        <v>8.3999999999999995E-3</v>
      </c>
    </row>
    <row r="53" spans="1:25" ht="21" x14ac:dyDescent="0.55000000000000004">
      <c r="A53" s="2" t="s">
        <v>60</v>
      </c>
      <c r="C53" s="10">
        <v>499387</v>
      </c>
      <c r="D53" s="10"/>
      <c r="E53" s="10">
        <v>9523942323</v>
      </c>
      <c r="F53" s="10"/>
      <c r="G53" s="10">
        <v>7158313634.7869997</v>
      </c>
      <c r="H53" s="10"/>
      <c r="I53" s="10">
        <v>0</v>
      </c>
      <c r="J53" s="10"/>
      <c r="K53" s="10">
        <v>0</v>
      </c>
      <c r="L53" s="10"/>
      <c r="M53" s="10">
        <v>0</v>
      </c>
      <c r="N53" s="10"/>
      <c r="O53" s="10">
        <v>0</v>
      </c>
      <c r="P53" s="10"/>
      <c r="Q53" s="10">
        <v>499387</v>
      </c>
      <c r="R53" s="10"/>
      <c r="S53" s="10">
        <v>14200</v>
      </c>
      <c r="T53" s="10"/>
      <c r="U53" s="10">
        <v>9523942323</v>
      </c>
      <c r="V53" s="10"/>
      <c r="W53" s="10">
        <v>7049102192.3699999</v>
      </c>
      <c r="X53" s="6"/>
      <c r="Y53" s="7">
        <v>2E-3</v>
      </c>
    </row>
    <row r="54" spans="1:25" ht="21" x14ac:dyDescent="0.55000000000000004">
      <c r="A54" s="2" t="s">
        <v>61</v>
      </c>
      <c r="C54" s="10">
        <v>10200</v>
      </c>
      <c r="D54" s="10"/>
      <c r="E54" s="10">
        <f>698446833+82</f>
        <v>698446915</v>
      </c>
      <c r="F54" s="10"/>
      <c r="G54" s="10">
        <f>465323353.83+66</f>
        <v>465323419.82999998</v>
      </c>
      <c r="H54" s="10"/>
      <c r="I54" s="10">
        <v>0</v>
      </c>
      <c r="J54" s="10"/>
      <c r="K54" s="10">
        <v>0</v>
      </c>
      <c r="L54" s="10"/>
      <c r="M54" s="10">
        <v>0</v>
      </c>
      <c r="N54" s="10"/>
      <c r="O54" s="10">
        <v>0</v>
      </c>
      <c r="P54" s="10"/>
      <c r="Q54" s="10">
        <v>10200</v>
      </c>
      <c r="R54" s="10"/>
      <c r="S54" s="10">
        <v>45893</v>
      </c>
      <c r="T54" s="10"/>
      <c r="U54" s="10">
        <v>698446833</v>
      </c>
      <c r="V54" s="10"/>
      <c r="W54" s="10">
        <v>465323353.82999998</v>
      </c>
      <c r="X54" s="6"/>
      <c r="Y54" s="7">
        <v>1E-4</v>
      </c>
    </row>
    <row r="55" spans="1:25" ht="21" x14ac:dyDescent="0.55000000000000004">
      <c r="A55" s="2" t="s">
        <v>62</v>
      </c>
      <c r="C55" s="10">
        <v>0</v>
      </c>
      <c r="D55" s="10"/>
      <c r="E55" s="10">
        <v>0</v>
      </c>
      <c r="F55" s="10"/>
      <c r="G55" s="10">
        <v>0</v>
      </c>
      <c r="H55" s="10"/>
      <c r="I55" s="10">
        <v>1336367</v>
      </c>
      <c r="J55" s="10"/>
      <c r="K55" s="10">
        <v>9746589109</v>
      </c>
      <c r="L55" s="10"/>
      <c r="M55" s="10">
        <v>0</v>
      </c>
      <c r="N55" s="10"/>
      <c r="O55" s="10">
        <v>0</v>
      </c>
      <c r="P55" s="10"/>
      <c r="Q55" s="10">
        <v>1336367</v>
      </c>
      <c r="R55" s="10"/>
      <c r="S55" s="10">
        <v>7340</v>
      </c>
      <c r="T55" s="10"/>
      <c r="U55" s="10">
        <v>9746589109</v>
      </c>
      <c r="V55" s="10"/>
      <c r="W55" s="10">
        <v>9750570624.0090008</v>
      </c>
      <c r="X55" s="6"/>
      <c r="Y55" s="7">
        <v>2.8E-3</v>
      </c>
    </row>
    <row r="56" spans="1:25" ht="21" x14ac:dyDescent="0.55000000000000004">
      <c r="A56" s="2" t="s">
        <v>63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v>3363718</v>
      </c>
      <c r="J56" s="10"/>
      <c r="K56" s="10">
        <v>15491626557</v>
      </c>
      <c r="L56" s="10"/>
      <c r="M56" s="10">
        <v>0</v>
      </c>
      <c r="N56" s="10"/>
      <c r="O56" s="10">
        <v>0</v>
      </c>
      <c r="P56" s="10"/>
      <c r="Q56" s="10">
        <v>3363718</v>
      </c>
      <c r="R56" s="10"/>
      <c r="S56" s="10">
        <v>4835</v>
      </c>
      <c r="T56" s="10"/>
      <c r="U56" s="10">
        <v>15491626557</v>
      </c>
      <c r="V56" s="10"/>
      <c r="W56" s="10">
        <v>16166808249.6465</v>
      </c>
      <c r="X56" s="6"/>
      <c r="Y56" s="7">
        <v>4.7000000000000002E-3</v>
      </c>
    </row>
    <row r="57" spans="1:25" ht="21" x14ac:dyDescent="0.55000000000000004">
      <c r="A57" s="2" t="s">
        <v>64</v>
      </c>
      <c r="C57" s="10">
        <v>0</v>
      </c>
      <c r="D57" s="10"/>
      <c r="E57" s="10">
        <v>0</v>
      </c>
      <c r="F57" s="10"/>
      <c r="G57" s="10">
        <v>0</v>
      </c>
      <c r="H57" s="10"/>
      <c r="I57" s="10">
        <v>7588259</v>
      </c>
      <c r="J57" s="10"/>
      <c r="K57" s="10">
        <v>22709949701</v>
      </c>
      <c r="L57" s="10"/>
      <c r="M57" s="10">
        <v>0</v>
      </c>
      <c r="N57" s="10"/>
      <c r="O57" s="10">
        <v>0</v>
      </c>
      <c r="P57" s="10"/>
      <c r="Q57" s="10">
        <v>7588259</v>
      </c>
      <c r="R57" s="10"/>
      <c r="S57" s="10">
        <v>3405</v>
      </c>
      <c r="T57" s="10"/>
      <c r="U57" s="10">
        <v>22717537960</v>
      </c>
      <c r="V57" s="10"/>
      <c r="W57" s="10">
        <v>25684285664.7248</v>
      </c>
      <c r="X57" s="6"/>
      <c r="Y57" s="7">
        <v>7.4999999999999997E-3</v>
      </c>
    </row>
    <row r="58" spans="1:25" ht="21" x14ac:dyDescent="0.55000000000000004">
      <c r="A58" s="2" t="s">
        <v>65</v>
      </c>
      <c r="C58" s="10">
        <v>0</v>
      </c>
      <c r="D58" s="10"/>
      <c r="E58" s="10">
        <v>0</v>
      </c>
      <c r="F58" s="10"/>
      <c r="G58" s="10">
        <v>0</v>
      </c>
      <c r="H58" s="10"/>
      <c r="I58" s="10">
        <v>572004</v>
      </c>
      <c r="J58" s="10"/>
      <c r="K58" s="10">
        <v>39169365577</v>
      </c>
      <c r="L58" s="10"/>
      <c r="M58" s="10">
        <v>0</v>
      </c>
      <c r="N58" s="10"/>
      <c r="O58" s="10">
        <v>0</v>
      </c>
      <c r="P58" s="10"/>
      <c r="Q58" s="10">
        <v>572004</v>
      </c>
      <c r="R58" s="10"/>
      <c r="S58" s="10">
        <v>71680</v>
      </c>
      <c r="T58" s="10"/>
      <c r="U58" s="10">
        <v>39169365577</v>
      </c>
      <c r="V58" s="10"/>
      <c r="W58" s="10">
        <v>40757289302.015999</v>
      </c>
      <c r="X58" s="6"/>
      <c r="Y58" s="7">
        <v>1.18E-2</v>
      </c>
    </row>
    <row r="59" spans="1:25" ht="21" x14ac:dyDescent="0.55000000000000004">
      <c r="A59" s="2" t="s">
        <v>66</v>
      </c>
      <c r="C59" s="10">
        <v>0</v>
      </c>
      <c r="D59" s="10"/>
      <c r="E59" s="10">
        <v>0</v>
      </c>
      <c r="F59" s="10"/>
      <c r="G59" s="10">
        <v>0</v>
      </c>
      <c r="H59" s="10"/>
      <c r="I59" s="10">
        <v>1214121</v>
      </c>
      <c r="J59" s="10"/>
      <c r="K59" s="10">
        <v>36396668742</v>
      </c>
      <c r="L59" s="10"/>
      <c r="M59" s="10">
        <v>-1214121</v>
      </c>
      <c r="N59" s="10"/>
      <c r="O59" s="10">
        <v>46740987673</v>
      </c>
      <c r="P59" s="10"/>
      <c r="Q59" s="10">
        <v>0</v>
      </c>
      <c r="R59" s="10"/>
      <c r="S59" s="10">
        <v>0</v>
      </c>
      <c r="T59" s="10"/>
      <c r="U59" s="10">
        <v>0</v>
      </c>
      <c r="V59" s="10"/>
      <c r="W59" s="10">
        <v>0</v>
      </c>
      <c r="X59" s="6"/>
      <c r="Y59" s="7">
        <v>0</v>
      </c>
    </row>
    <row r="60" spans="1:25" ht="21" x14ac:dyDescent="0.55000000000000004">
      <c r="A60" s="2" t="s">
        <v>67</v>
      </c>
      <c r="C60" s="10">
        <v>0</v>
      </c>
      <c r="D60" s="10"/>
      <c r="E60" s="10">
        <v>0</v>
      </c>
      <c r="F60" s="10"/>
      <c r="G60" s="10">
        <v>0</v>
      </c>
      <c r="H60" s="10"/>
      <c r="I60" s="10">
        <v>2431607</v>
      </c>
      <c r="J60" s="10"/>
      <c r="K60" s="10">
        <v>0</v>
      </c>
      <c r="L60" s="10"/>
      <c r="M60" s="10">
        <v>0</v>
      </c>
      <c r="N60" s="10"/>
      <c r="O60" s="10">
        <v>0</v>
      </c>
      <c r="P60" s="10"/>
      <c r="Q60" s="10">
        <v>2431607</v>
      </c>
      <c r="R60" s="10"/>
      <c r="S60" s="10">
        <v>23560</v>
      </c>
      <c r="T60" s="10"/>
      <c r="U60" s="10">
        <v>76165226061</v>
      </c>
      <c r="V60" s="10"/>
      <c r="W60" s="10">
        <v>56947793387.526001</v>
      </c>
      <c r="X60" s="6"/>
      <c r="Y60" s="7">
        <v>1.6500000000000001E-2</v>
      </c>
    </row>
    <row r="61" spans="1:25" ht="21" x14ac:dyDescent="0.55000000000000004">
      <c r="A61" s="2" t="s">
        <v>68</v>
      </c>
      <c r="C61" s="10">
        <v>0</v>
      </c>
      <c r="D61" s="10"/>
      <c r="E61" s="10">
        <v>0</v>
      </c>
      <c r="F61" s="10"/>
      <c r="G61" s="10">
        <v>0</v>
      </c>
      <c r="H61" s="10"/>
      <c r="I61" s="10">
        <v>95581</v>
      </c>
      <c r="J61" s="10"/>
      <c r="K61" s="10">
        <v>750226787</v>
      </c>
      <c r="L61" s="10"/>
      <c r="M61" s="10">
        <v>0</v>
      </c>
      <c r="N61" s="10"/>
      <c r="O61" s="10">
        <v>0</v>
      </c>
      <c r="P61" s="10"/>
      <c r="Q61" s="10">
        <v>95581</v>
      </c>
      <c r="R61" s="10"/>
      <c r="S61" s="10">
        <v>16082</v>
      </c>
      <c r="T61" s="10"/>
      <c r="U61" s="10">
        <v>750226917</v>
      </c>
      <c r="V61" s="10"/>
      <c r="W61" s="10">
        <f>1527987696.8301-15</f>
        <v>1527987681.8301001</v>
      </c>
      <c r="X61" s="6"/>
      <c r="Y61" s="7">
        <v>4.0000000000000002E-4</v>
      </c>
    </row>
    <row r="62" spans="1:25" ht="21.75" thickBot="1" x14ac:dyDescent="0.5">
      <c r="A62" s="23" t="s">
        <v>140</v>
      </c>
      <c r="C62" s="12">
        <f>SUM(C9:C61)</f>
        <v>330646103</v>
      </c>
      <c r="D62" s="10"/>
      <c r="E62" s="13">
        <f>SUM(E9:E61)</f>
        <v>3848310741676</v>
      </c>
      <c r="F62" s="11"/>
      <c r="G62" s="13">
        <f>SUM(G9:G61)</f>
        <v>3331103718463.2329</v>
      </c>
      <c r="H62" s="11"/>
      <c r="I62" s="13">
        <f>SUM(I9:I61)</f>
        <v>62162855</v>
      </c>
      <c r="J62" s="11"/>
      <c r="K62" s="13">
        <f>SUM(K9:K61)</f>
        <v>304403052834</v>
      </c>
      <c r="L62" s="11"/>
      <c r="M62" s="13">
        <f>SUM(M9:M61)</f>
        <v>-46164015</v>
      </c>
      <c r="N62" s="11"/>
      <c r="O62" s="13">
        <f>SUM(O9:O61)</f>
        <v>332378364319</v>
      </c>
      <c r="P62" s="11"/>
      <c r="Q62" s="13">
        <f>SUM(Q9:Q61)</f>
        <v>346644943</v>
      </c>
      <c r="R62" s="11"/>
      <c r="S62" s="13">
        <f>SUM(S9:S61)</f>
        <v>1292642</v>
      </c>
      <c r="T62" s="11"/>
      <c r="U62" s="13">
        <f>SUM(U9:U61)</f>
        <v>3807553394012</v>
      </c>
      <c r="V62" s="10"/>
      <c r="W62" s="12">
        <f>SUM(W9:W61)</f>
        <v>3333880377160.4521</v>
      </c>
      <c r="X62" s="6"/>
      <c r="Y62" s="14">
        <f>SUM(Y9:Y61)</f>
        <v>0.96729999999999983</v>
      </c>
    </row>
    <row r="63" spans="1:25" ht="19.5" thickTop="1" x14ac:dyDescent="0.45">
      <c r="Y63" s="5"/>
    </row>
    <row r="64" spans="1:25" x14ac:dyDescent="0.45">
      <c r="E64" s="9"/>
    </row>
    <row r="66" spans="11:11" x14ac:dyDescent="0.45">
      <c r="K66" s="3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15"/>
  <sheetViews>
    <sheetView rightToLeft="1" tabSelected="1" view="pageBreakPreview" zoomScaleNormal="100" zoomScaleSheetLayoutView="100" workbookViewId="0">
      <selection activeCell="C8" sqref="C8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6.25" x14ac:dyDescent="0.45">
      <c r="A2" s="36" t="s">
        <v>0</v>
      </c>
      <c r="B2" s="36"/>
      <c r="C2" s="36"/>
      <c r="D2" s="36"/>
      <c r="E2" s="36"/>
      <c r="F2" s="36"/>
      <c r="G2" s="36"/>
    </row>
    <row r="3" spans="1:7" ht="26.25" x14ac:dyDescent="0.45">
      <c r="A3" s="36" t="s">
        <v>100</v>
      </c>
      <c r="B3" s="36"/>
      <c r="C3" s="36"/>
      <c r="D3" s="36"/>
      <c r="E3" s="36"/>
      <c r="F3" s="36"/>
      <c r="G3" s="36"/>
    </row>
    <row r="4" spans="1:7" ht="26.25" x14ac:dyDescent="0.45">
      <c r="A4" s="36" t="s">
        <v>2</v>
      </c>
      <c r="B4" s="36"/>
      <c r="C4" s="36"/>
      <c r="D4" s="36"/>
      <c r="E4" s="36"/>
      <c r="F4" s="36"/>
      <c r="G4" s="36"/>
    </row>
    <row r="6" spans="1:7" ht="24" x14ac:dyDescent="0.55000000000000004">
      <c r="A6" s="39" t="s">
        <v>104</v>
      </c>
      <c r="B6" s="8"/>
      <c r="C6" s="39" t="s">
        <v>76</v>
      </c>
      <c r="D6" s="8"/>
      <c r="E6" s="39" t="s">
        <v>128</v>
      </c>
      <c r="F6" s="8"/>
      <c r="G6" s="39" t="s">
        <v>13</v>
      </c>
    </row>
    <row r="7" spans="1:7" x14ac:dyDescent="0.45">
      <c r="A7" s="1" t="s">
        <v>135</v>
      </c>
      <c r="C7" s="34">
        <f>53121232705-94</f>
        <v>53121232611</v>
      </c>
      <c r="D7" s="17"/>
      <c r="E7" s="17" t="s">
        <v>136</v>
      </c>
      <c r="F7" s="17"/>
      <c r="G7" s="17" t="s">
        <v>137</v>
      </c>
    </row>
    <row r="8" spans="1:7" x14ac:dyDescent="0.45">
      <c r="A8" s="1" t="s">
        <v>138</v>
      </c>
      <c r="C8" s="18">
        <v>0</v>
      </c>
      <c r="D8" s="17"/>
      <c r="E8" s="17" t="s">
        <v>16</v>
      </c>
      <c r="F8" s="17"/>
      <c r="G8" s="17" t="s">
        <v>16</v>
      </c>
    </row>
    <row r="9" spans="1:7" x14ac:dyDescent="0.45">
      <c r="A9" s="1" t="s">
        <v>139</v>
      </c>
      <c r="C9" s="18">
        <v>26567</v>
      </c>
      <c r="D9" s="17"/>
      <c r="E9" s="17" t="s">
        <v>16</v>
      </c>
      <c r="F9" s="17"/>
      <c r="G9" s="17" t="s">
        <v>16</v>
      </c>
    </row>
    <row r="10" spans="1:7" ht="21.75" thickBot="1" x14ac:dyDescent="0.6">
      <c r="A10" s="25" t="s">
        <v>140</v>
      </c>
      <c r="C10" s="33">
        <f>SUM(C7:C9)</f>
        <v>53121259178</v>
      </c>
      <c r="D10" s="17"/>
      <c r="E10" s="17"/>
      <c r="F10" s="17"/>
      <c r="G10" s="17"/>
    </row>
    <row r="11" spans="1:7" ht="19.5" thickTop="1" x14ac:dyDescent="0.45">
      <c r="E11" s="3"/>
    </row>
    <row r="12" spans="1:7" x14ac:dyDescent="0.45">
      <c r="C12" s="35"/>
    </row>
    <row r="13" spans="1:7" x14ac:dyDescent="0.45">
      <c r="C13" s="35"/>
    </row>
    <row r="14" spans="1:7" x14ac:dyDescent="0.45">
      <c r="C14" s="35"/>
    </row>
    <row r="15" spans="1:7" x14ac:dyDescent="0.45">
      <c r="C15" s="35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7"/>
  <sheetViews>
    <sheetView rightToLeft="1" view="pageBreakPreview" zoomScale="90" zoomScaleNormal="90" zoomScaleSheetLayoutView="90" workbookViewId="0">
      <selection activeCell="M15" sqref="M15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customWidth="1"/>
    <col min="4" max="4" width="1" style="1" customWidth="1"/>
    <col min="5" max="5" width="14.42578125" style="1" bestFit="1" customWidth="1"/>
    <col min="6" max="6" width="1" style="1" customWidth="1"/>
    <col min="7" max="7" width="16" style="1" customWidth="1"/>
    <col min="8" max="8" width="1" style="1" customWidth="1"/>
    <col min="9" max="9" width="11.57031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0.42578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6.25" x14ac:dyDescent="0.4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26.25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6" spans="1:19" ht="24" x14ac:dyDescent="0.55000000000000004">
      <c r="A6" s="37" t="s">
        <v>71</v>
      </c>
      <c r="B6" s="8"/>
      <c r="C6" s="39" t="s">
        <v>72</v>
      </c>
      <c r="D6" s="39" t="s">
        <v>72</v>
      </c>
      <c r="E6" s="39" t="s">
        <v>72</v>
      </c>
      <c r="F6" s="39" t="s">
        <v>72</v>
      </c>
      <c r="G6" s="39" t="s">
        <v>72</v>
      </c>
      <c r="H6" s="39" t="s">
        <v>72</v>
      </c>
      <c r="I6" s="39" t="s">
        <v>72</v>
      </c>
      <c r="J6" s="8"/>
      <c r="K6" s="39" t="s">
        <v>4</v>
      </c>
      <c r="L6" s="8"/>
      <c r="M6" s="39" t="s">
        <v>5</v>
      </c>
      <c r="N6" s="39" t="s">
        <v>5</v>
      </c>
      <c r="O6" s="39" t="s">
        <v>5</v>
      </c>
      <c r="P6" s="8"/>
      <c r="Q6" s="39" t="s">
        <v>6</v>
      </c>
      <c r="R6" s="39" t="s">
        <v>6</v>
      </c>
      <c r="S6" s="39" t="s">
        <v>6</v>
      </c>
    </row>
    <row r="7" spans="1:19" ht="24" x14ac:dyDescent="0.55000000000000004">
      <c r="A7" s="38" t="s">
        <v>71</v>
      </c>
      <c r="B7" s="8"/>
      <c r="C7" s="39" t="s">
        <v>73</v>
      </c>
      <c r="D7" s="8"/>
      <c r="E7" s="39" t="s">
        <v>74</v>
      </c>
      <c r="F7" s="8"/>
      <c r="G7" s="39" t="s">
        <v>75</v>
      </c>
      <c r="H7" s="8"/>
      <c r="I7" s="39" t="s">
        <v>69</v>
      </c>
      <c r="J7" s="8"/>
      <c r="K7" s="39" t="s">
        <v>76</v>
      </c>
      <c r="L7" s="8"/>
      <c r="M7" s="39" t="s">
        <v>77</v>
      </c>
      <c r="N7" s="8"/>
      <c r="O7" s="39" t="s">
        <v>78</v>
      </c>
      <c r="P7" s="8"/>
      <c r="Q7" s="39" t="s">
        <v>76</v>
      </c>
      <c r="R7" s="8"/>
      <c r="S7" s="39" t="s">
        <v>70</v>
      </c>
    </row>
    <row r="8" spans="1:19" x14ac:dyDescent="0.45">
      <c r="A8" s="1" t="s">
        <v>79</v>
      </c>
      <c r="C8" s="17" t="s">
        <v>80</v>
      </c>
      <c r="D8" s="17"/>
      <c r="E8" s="17" t="s">
        <v>81</v>
      </c>
      <c r="F8" s="17"/>
      <c r="G8" s="17" t="s">
        <v>82</v>
      </c>
      <c r="H8" s="17"/>
      <c r="I8" s="17">
        <v>0</v>
      </c>
      <c r="J8" s="17"/>
      <c r="K8" s="24">
        <v>23558241472</v>
      </c>
      <c r="L8" s="24"/>
      <c r="M8" s="24">
        <v>175379641907</v>
      </c>
      <c r="N8" s="24"/>
      <c r="O8" s="24">
        <v>198935677397</v>
      </c>
      <c r="P8" s="24"/>
      <c r="Q8" s="24">
        <v>2205982</v>
      </c>
      <c r="R8" s="17"/>
      <c r="S8" s="19">
        <v>0</v>
      </c>
    </row>
    <row r="9" spans="1:19" x14ac:dyDescent="0.45">
      <c r="A9" s="1" t="s">
        <v>83</v>
      </c>
      <c r="C9" s="17" t="s">
        <v>84</v>
      </c>
      <c r="D9" s="17"/>
      <c r="E9" s="17" t="s">
        <v>81</v>
      </c>
      <c r="F9" s="17"/>
      <c r="G9" s="17" t="s">
        <v>85</v>
      </c>
      <c r="H9" s="17"/>
      <c r="I9" s="19">
        <v>0.1</v>
      </c>
      <c r="J9" s="17"/>
      <c r="K9" s="24">
        <v>365206</v>
      </c>
      <c r="L9" s="24"/>
      <c r="M9" s="24">
        <v>3076</v>
      </c>
      <c r="N9" s="24"/>
      <c r="O9" s="24">
        <v>0</v>
      </c>
      <c r="P9" s="24"/>
      <c r="Q9" s="24">
        <v>368282</v>
      </c>
      <c r="R9" s="17"/>
      <c r="S9" s="19">
        <v>0</v>
      </c>
    </row>
    <row r="10" spans="1:19" x14ac:dyDescent="0.45">
      <c r="A10" s="1" t="s">
        <v>86</v>
      </c>
      <c r="C10" s="17" t="s">
        <v>87</v>
      </c>
      <c r="D10" s="17"/>
      <c r="E10" s="17" t="s">
        <v>81</v>
      </c>
      <c r="F10" s="17"/>
      <c r="G10" s="17" t="s">
        <v>88</v>
      </c>
      <c r="H10" s="17"/>
      <c r="I10" s="19">
        <v>0.1</v>
      </c>
      <c r="J10" s="17"/>
      <c r="K10" s="24">
        <v>639920</v>
      </c>
      <c r="L10" s="24"/>
      <c r="M10" s="24">
        <v>0</v>
      </c>
      <c r="N10" s="24"/>
      <c r="O10" s="24">
        <v>420000</v>
      </c>
      <c r="P10" s="24"/>
      <c r="Q10" s="24">
        <v>219920</v>
      </c>
      <c r="R10" s="17"/>
      <c r="S10" s="19">
        <v>0</v>
      </c>
    </row>
    <row r="11" spans="1:19" x14ac:dyDescent="0.45">
      <c r="A11" s="1" t="s">
        <v>89</v>
      </c>
      <c r="C11" s="17" t="s">
        <v>90</v>
      </c>
      <c r="D11" s="17"/>
      <c r="E11" s="17" t="s">
        <v>81</v>
      </c>
      <c r="F11" s="17"/>
      <c r="G11" s="17" t="s">
        <v>88</v>
      </c>
      <c r="H11" s="17"/>
      <c r="I11" s="19">
        <v>0.1</v>
      </c>
      <c r="J11" s="17"/>
      <c r="K11" s="24">
        <v>756370</v>
      </c>
      <c r="L11" s="24"/>
      <c r="M11" s="24">
        <v>0</v>
      </c>
      <c r="N11" s="24"/>
      <c r="O11" s="24">
        <v>420000</v>
      </c>
      <c r="P11" s="24"/>
      <c r="Q11" s="24">
        <v>336370</v>
      </c>
      <c r="R11" s="17"/>
      <c r="S11" s="19">
        <v>0</v>
      </c>
    </row>
    <row r="12" spans="1:19" x14ac:dyDescent="0.45">
      <c r="A12" s="1" t="s">
        <v>91</v>
      </c>
      <c r="C12" s="17" t="s">
        <v>92</v>
      </c>
      <c r="D12" s="17"/>
      <c r="E12" s="17" t="s">
        <v>81</v>
      </c>
      <c r="F12" s="17"/>
      <c r="G12" s="17" t="s">
        <v>93</v>
      </c>
      <c r="H12" s="17"/>
      <c r="I12" s="19">
        <v>0.1</v>
      </c>
      <c r="J12" s="17"/>
      <c r="K12" s="24">
        <v>1257658</v>
      </c>
      <c r="L12" s="24"/>
      <c r="M12" s="24">
        <v>7114</v>
      </c>
      <c r="N12" s="24"/>
      <c r="O12" s="24">
        <v>420000</v>
      </c>
      <c r="P12" s="24"/>
      <c r="Q12" s="24">
        <v>844772</v>
      </c>
      <c r="R12" s="17"/>
      <c r="S12" s="19">
        <v>0</v>
      </c>
    </row>
    <row r="13" spans="1:19" x14ac:dyDescent="0.45">
      <c r="A13" s="1" t="s">
        <v>91</v>
      </c>
      <c r="C13" s="17" t="s">
        <v>94</v>
      </c>
      <c r="D13" s="17"/>
      <c r="E13" s="17" t="s">
        <v>95</v>
      </c>
      <c r="F13" s="17"/>
      <c r="G13" s="17" t="s">
        <v>96</v>
      </c>
      <c r="H13" s="17"/>
      <c r="I13" s="17">
        <v>0</v>
      </c>
      <c r="J13" s="17"/>
      <c r="K13" s="24">
        <v>520000</v>
      </c>
      <c r="L13" s="24"/>
      <c r="M13" s="24">
        <v>0</v>
      </c>
      <c r="N13" s="24"/>
      <c r="O13" s="24">
        <v>0</v>
      </c>
      <c r="P13" s="24"/>
      <c r="Q13" s="24">
        <v>520000</v>
      </c>
      <c r="R13" s="17"/>
      <c r="S13" s="19">
        <v>0</v>
      </c>
    </row>
    <row r="14" spans="1:19" x14ac:dyDescent="0.45">
      <c r="A14" s="1" t="s">
        <v>97</v>
      </c>
      <c r="C14" s="17" t="s">
        <v>98</v>
      </c>
      <c r="D14" s="17"/>
      <c r="E14" s="17" t="s">
        <v>81</v>
      </c>
      <c r="F14" s="17"/>
      <c r="G14" s="17" t="s">
        <v>99</v>
      </c>
      <c r="H14" s="17"/>
      <c r="I14" s="17">
        <v>0</v>
      </c>
      <c r="J14" s="17"/>
      <c r="K14" s="24">
        <v>800875</v>
      </c>
      <c r="L14" s="24"/>
      <c r="M14" s="24">
        <v>0</v>
      </c>
      <c r="N14" s="24"/>
      <c r="O14" s="24">
        <v>420000</v>
      </c>
      <c r="P14" s="24"/>
      <c r="Q14" s="24">
        <v>380875</v>
      </c>
      <c r="R14" s="17"/>
      <c r="S14" s="19">
        <v>0</v>
      </c>
    </row>
    <row r="15" spans="1:19" ht="21.75" thickBot="1" x14ac:dyDescent="0.5">
      <c r="A15" s="23" t="s">
        <v>140</v>
      </c>
      <c r="C15" s="17"/>
      <c r="D15" s="17"/>
      <c r="E15" s="17"/>
      <c r="F15" s="17"/>
      <c r="G15" s="17"/>
      <c r="H15" s="17"/>
      <c r="I15" s="17"/>
      <c r="J15" s="17"/>
      <c r="K15" s="21">
        <f>SUM(K8:K14)</f>
        <v>23562581501</v>
      </c>
      <c r="L15" s="22"/>
      <c r="M15" s="21">
        <f>SUM(M8:M14)</f>
        <v>175379652097</v>
      </c>
      <c r="N15" s="22"/>
      <c r="O15" s="21">
        <f>SUM(O8:O14)</f>
        <v>198937357397</v>
      </c>
      <c r="P15" s="22"/>
      <c r="Q15" s="21">
        <f>SUM(Q8:Q14)</f>
        <v>4876201</v>
      </c>
      <c r="R15" s="17"/>
      <c r="S15" s="20">
        <v>0</v>
      </c>
    </row>
    <row r="16" spans="1:19" ht="19.5" thickTop="1" x14ac:dyDescent="0.45"/>
    <row r="17" spans="13:13" x14ac:dyDescent="0.45">
      <c r="M17" s="3"/>
    </row>
  </sheetData>
  <mergeCells count="17">
    <mergeCell ref="K6"/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</mergeCells>
  <pageMargins left="0.7" right="0.7" top="0.75" bottom="0.75" header="0.3" footer="0.3"/>
  <pageSetup scale="4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14"/>
  <sheetViews>
    <sheetView rightToLeft="1" view="pageBreakPreview" zoomScale="90" zoomScaleNormal="100" zoomScaleSheetLayoutView="90" workbookViewId="0">
      <selection activeCell="K14" sqref="K14"/>
    </sheetView>
  </sheetViews>
  <sheetFormatPr defaultRowHeight="18.75" x14ac:dyDescent="0.45"/>
  <cols>
    <col min="1" max="1" width="21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6.25" x14ac:dyDescent="0.45">
      <c r="A3" s="36" t="s">
        <v>100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6.25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6" spans="1:17" ht="24" x14ac:dyDescent="0.55000000000000004">
      <c r="A6" s="39" t="s">
        <v>101</v>
      </c>
      <c r="B6" s="39" t="s">
        <v>101</v>
      </c>
      <c r="C6" s="39" t="s">
        <v>101</v>
      </c>
      <c r="D6" s="39" t="s">
        <v>101</v>
      </c>
      <c r="E6" s="39" t="s">
        <v>101</v>
      </c>
      <c r="F6" s="8"/>
      <c r="G6" s="39" t="s">
        <v>102</v>
      </c>
      <c r="H6" s="39" t="s">
        <v>102</v>
      </c>
      <c r="I6" s="39" t="s">
        <v>102</v>
      </c>
      <c r="J6" s="39" t="s">
        <v>102</v>
      </c>
      <c r="K6" s="39" t="s">
        <v>102</v>
      </c>
      <c r="L6" s="8"/>
      <c r="M6" s="39" t="s">
        <v>103</v>
      </c>
      <c r="N6" s="39" t="s">
        <v>103</v>
      </c>
      <c r="O6" s="39" t="s">
        <v>103</v>
      </c>
      <c r="P6" s="39" t="s">
        <v>103</v>
      </c>
      <c r="Q6" s="39" t="s">
        <v>103</v>
      </c>
    </row>
    <row r="7" spans="1:17" ht="24" x14ac:dyDescent="0.55000000000000004">
      <c r="A7" s="39" t="s">
        <v>104</v>
      </c>
      <c r="B7" s="8"/>
      <c r="C7" s="39" t="s">
        <v>105</v>
      </c>
      <c r="D7" s="8"/>
      <c r="E7" s="39" t="s">
        <v>69</v>
      </c>
      <c r="F7" s="8"/>
      <c r="G7" s="39" t="s">
        <v>106</v>
      </c>
      <c r="H7" s="8"/>
      <c r="I7" s="39" t="s">
        <v>107</v>
      </c>
      <c r="J7" s="8"/>
      <c r="K7" s="39" t="s">
        <v>108</v>
      </c>
      <c r="L7" s="8"/>
      <c r="M7" s="39" t="s">
        <v>106</v>
      </c>
      <c r="N7" s="8"/>
      <c r="O7" s="39" t="s">
        <v>107</v>
      </c>
      <c r="P7" s="8"/>
      <c r="Q7" s="39" t="s">
        <v>108</v>
      </c>
    </row>
    <row r="8" spans="1:17" x14ac:dyDescent="0.45">
      <c r="A8" s="1" t="s">
        <v>79</v>
      </c>
      <c r="C8" s="18">
        <v>30</v>
      </c>
      <c r="D8" s="17"/>
      <c r="E8" s="17">
        <v>0</v>
      </c>
      <c r="F8" s="17"/>
      <c r="G8" s="24">
        <v>18578</v>
      </c>
      <c r="H8" s="24"/>
      <c r="I8" s="24">
        <v>0</v>
      </c>
      <c r="J8" s="24"/>
      <c r="K8" s="24">
        <v>18578</v>
      </c>
      <c r="L8" s="24"/>
      <c r="M8" s="24">
        <v>18578</v>
      </c>
      <c r="N8" s="24"/>
      <c r="O8" s="24">
        <v>0</v>
      </c>
      <c r="P8" s="24"/>
      <c r="Q8" s="24">
        <v>18578</v>
      </c>
    </row>
    <row r="9" spans="1:17" x14ac:dyDescent="0.45">
      <c r="A9" s="1" t="s">
        <v>83</v>
      </c>
      <c r="C9" s="18">
        <v>29</v>
      </c>
      <c r="D9" s="17"/>
      <c r="E9" s="19">
        <v>0.1</v>
      </c>
      <c r="F9" s="17"/>
      <c r="G9" s="24">
        <v>3077</v>
      </c>
      <c r="H9" s="24"/>
      <c r="I9" s="24">
        <v>3</v>
      </c>
      <c r="J9" s="24"/>
      <c r="K9" s="24">
        <v>3074</v>
      </c>
      <c r="L9" s="24"/>
      <c r="M9" s="24">
        <v>3077</v>
      </c>
      <c r="N9" s="24"/>
      <c r="O9" s="24">
        <v>3</v>
      </c>
      <c r="P9" s="24"/>
      <c r="Q9" s="24">
        <v>3074</v>
      </c>
    </row>
    <row r="10" spans="1:17" x14ac:dyDescent="0.45">
      <c r="A10" s="1" t="s">
        <v>86</v>
      </c>
      <c r="C10" s="18">
        <v>23</v>
      </c>
      <c r="D10" s="17"/>
      <c r="E10" s="19">
        <v>0.1</v>
      </c>
      <c r="F10" s="17"/>
      <c r="G10" s="24">
        <v>-1034</v>
      </c>
      <c r="H10" s="24"/>
      <c r="I10" s="24">
        <v>4</v>
      </c>
      <c r="J10" s="24"/>
      <c r="K10" s="24">
        <v>-1038</v>
      </c>
      <c r="L10" s="24"/>
      <c r="M10" s="24">
        <v>-1034</v>
      </c>
      <c r="N10" s="24"/>
      <c r="O10" s="24">
        <v>4</v>
      </c>
      <c r="P10" s="24"/>
      <c r="Q10" s="24">
        <v>-1038</v>
      </c>
    </row>
    <row r="11" spans="1:17" x14ac:dyDescent="0.45">
      <c r="A11" s="1" t="s">
        <v>89</v>
      </c>
      <c r="C11" s="18">
        <v>30</v>
      </c>
      <c r="D11" s="17"/>
      <c r="E11" s="19">
        <v>0.1</v>
      </c>
      <c r="F11" s="17"/>
      <c r="G11" s="24">
        <v>-1056</v>
      </c>
      <c r="H11" s="24"/>
      <c r="I11" s="24">
        <v>2</v>
      </c>
      <c r="J11" s="24"/>
      <c r="K11" s="24">
        <v>-1058</v>
      </c>
      <c r="L11" s="24"/>
      <c r="M11" s="24">
        <v>-1056</v>
      </c>
      <c r="N11" s="24"/>
      <c r="O11" s="24">
        <v>2</v>
      </c>
      <c r="P11" s="24"/>
      <c r="Q11" s="24">
        <v>-1058</v>
      </c>
    </row>
    <row r="12" spans="1:17" x14ac:dyDescent="0.45">
      <c r="A12" s="1" t="s">
        <v>91</v>
      </c>
      <c r="C12" s="18">
        <v>30</v>
      </c>
      <c r="D12" s="17"/>
      <c r="E12" s="19">
        <v>0.1</v>
      </c>
      <c r="F12" s="17"/>
      <c r="G12" s="24">
        <v>7002</v>
      </c>
      <c r="H12" s="24"/>
      <c r="I12" s="24">
        <v>2</v>
      </c>
      <c r="J12" s="24"/>
      <c r="K12" s="24">
        <v>7000</v>
      </c>
      <c r="L12" s="24"/>
      <c r="M12" s="24">
        <v>7002</v>
      </c>
      <c r="N12" s="24"/>
      <c r="O12" s="24">
        <v>2</v>
      </c>
      <c r="P12" s="24"/>
      <c r="Q12" s="24">
        <v>7000</v>
      </c>
    </row>
    <row r="13" spans="1:17" ht="21.75" thickBot="1" x14ac:dyDescent="0.6">
      <c r="A13" s="25" t="s">
        <v>140</v>
      </c>
      <c r="C13" s="17"/>
      <c r="D13" s="17"/>
      <c r="E13" s="17"/>
      <c r="F13" s="17"/>
      <c r="G13" s="26">
        <f>SUM(G8:G12)</f>
        <v>26567</v>
      </c>
      <c r="H13" s="24"/>
      <c r="I13" s="26">
        <f>SUM(I8:I12)</f>
        <v>11</v>
      </c>
      <c r="J13" s="24"/>
      <c r="K13" s="26">
        <f>SUM(K8:K12)</f>
        <v>26556</v>
      </c>
      <c r="L13" s="24"/>
      <c r="M13" s="26">
        <f>SUM(M8:M12)</f>
        <v>26567</v>
      </c>
      <c r="N13" s="24"/>
      <c r="O13" s="26">
        <f>SUM(O8:O12)</f>
        <v>11</v>
      </c>
      <c r="P13" s="24"/>
      <c r="Q13" s="26">
        <f>SUM(Q8:Q12)</f>
        <v>26556</v>
      </c>
    </row>
    <row r="14" spans="1:17" ht="19.5" thickTop="1" x14ac:dyDescent="0.45"/>
  </sheetData>
  <mergeCells count="15">
    <mergeCell ref="A2:Q2"/>
    <mergeCell ref="A3:Q3"/>
    <mergeCell ref="A4:Q4"/>
    <mergeCell ref="A7"/>
    <mergeCell ref="C7"/>
    <mergeCell ref="E7"/>
    <mergeCell ref="A6:E6"/>
    <mergeCell ref="O7"/>
    <mergeCell ref="Q7"/>
    <mergeCell ref="M6:Q6"/>
    <mergeCell ref="G7"/>
    <mergeCell ref="I7"/>
    <mergeCell ref="K7"/>
    <mergeCell ref="G6:K6"/>
    <mergeCell ref="M7"/>
  </mergeCells>
  <pageMargins left="0.7" right="0.7" top="0.75" bottom="0.75" header="0.3" footer="0.3"/>
  <pageSetup scale="5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17"/>
  <sheetViews>
    <sheetView rightToLeft="1" view="pageBreakPreview" zoomScale="80" zoomScaleNormal="100" zoomScaleSheetLayoutView="80" workbookViewId="0">
      <selection activeCell="Q23" sqref="Q23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6.25" x14ac:dyDescent="0.45">
      <c r="A3" s="36" t="s">
        <v>100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26.25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6" spans="1:19" ht="24" x14ac:dyDescent="0.45">
      <c r="A6" s="37" t="s">
        <v>3</v>
      </c>
      <c r="C6" s="39" t="s">
        <v>109</v>
      </c>
      <c r="D6" s="39" t="s">
        <v>109</v>
      </c>
      <c r="E6" s="39" t="s">
        <v>109</v>
      </c>
      <c r="F6" s="39" t="s">
        <v>109</v>
      </c>
      <c r="G6" s="39" t="s">
        <v>109</v>
      </c>
      <c r="I6" s="39" t="s">
        <v>102</v>
      </c>
      <c r="J6" s="39" t="s">
        <v>102</v>
      </c>
      <c r="K6" s="39" t="s">
        <v>102</v>
      </c>
      <c r="L6" s="39" t="s">
        <v>102</v>
      </c>
      <c r="M6" s="39" t="s">
        <v>102</v>
      </c>
      <c r="O6" s="39" t="s">
        <v>103</v>
      </c>
      <c r="P6" s="39" t="s">
        <v>103</v>
      </c>
      <c r="Q6" s="39" t="s">
        <v>103</v>
      </c>
      <c r="R6" s="39" t="s">
        <v>103</v>
      </c>
      <c r="S6" s="39" t="s">
        <v>103</v>
      </c>
    </row>
    <row r="7" spans="1:19" ht="24" x14ac:dyDescent="0.45">
      <c r="A7" s="38" t="s">
        <v>3</v>
      </c>
      <c r="C7" s="39" t="s">
        <v>110</v>
      </c>
      <c r="E7" s="16" t="s">
        <v>111</v>
      </c>
      <c r="G7" s="16" t="s">
        <v>112</v>
      </c>
      <c r="I7" s="15" t="s">
        <v>113</v>
      </c>
      <c r="K7" s="38" t="s">
        <v>107</v>
      </c>
      <c r="M7" s="38" t="s">
        <v>114</v>
      </c>
      <c r="O7" s="39" t="s">
        <v>113</v>
      </c>
      <c r="Q7" s="39" t="s">
        <v>107</v>
      </c>
      <c r="S7" s="39" t="s">
        <v>114</v>
      </c>
    </row>
    <row r="8" spans="1:19" x14ac:dyDescent="0.45">
      <c r="A8" s="1" t="s">
        <v>42</v>
      </c>
      <c r="C8" s="17" t="s">
        <v>115</v>
      </c>
      <c r="D8" s="17"/>
      <c r="E8" s="24">
        <v>1398518</v>
      </c>
      <c r="F8" s="9"/>
      <c r="G8" s="24">
        <v>350</v>
      </c>
      <c r="H8" s="24"/>
      <c r="I8" s="24">
        <v>489481300</v>
      </c>
      <c r="J8" s="24"/>
      <c r="K8" s="24">
        <v>57411954</v>
      </c>
      <c r="L8" s="24"/>
      <c r="M8" s="24">
        <v>432069346</v>
      </c>
      <c r="N8" s="24"/>
      <c r="O8" s="24">
        <v>489481300</v>
      </c>
      <c r="P8" s="24"/>
      <c r="Q8" s="24">
        <v>57411954</v>
      </c>
      <c r="R8" s="24"/>
      <c r="S8" s="24">
        <v>432069346</v>
      </c>
    </row>
    <row r="9" spans="1:19" x14ac:dyDescent="0.45">
      <c r="A9" s="1" t="s">
        <v>56</v>
      </c>
      <c r="C9" s="17" t="s">
        <v>116</v>
      </c>
      <c r="D9" s="17"/>
      <c r="E9" s="24">
        <v>6942000</v>
      </c>
      <c r="F9" s="9"/>
      <c r="G9" s="24">
        <v>300</v>
      </c>
      <c r="H9" s="24"/>
      <c r="I9" s="24">
        <v>2082600000</v>
      </c>
      <c r="J9" s="24"/>
      <c r="K9" s="24">
        <v>236457923</v>
      </c>
      <c r="L9" s="24"/>
      <c r="M9" s="24">
        <v>1846142077</v>
      </c>
      <c r="N9" s="24"/>
      <c r="O9" s="24">
        <v>2082600000</v>
      </c>
      <c r="P9" s="24"/>
      <c r="Q9" s="24">
        <v>236457923</v>
      </c>
      <c r="R9" s="24"/>
      <c r="S9" s="24">
        <v>1846142077</v>
      </c>
    </row>
    <row r="10" spans="1:19" x14ac:dyDescent="0.45">
      <c r="A10" s="1" t="s">
        <v>45</v>
      </c>
      <c r="C10" s="17" t="s">
        <v>117</v>
      </c>
      <c r="D10" s="17"/>
      <c r="E10" s="24">
        <v>4500000</v>
      </c>
      <c r="F10" s="9"/>
      <c r="G10" s="24">
        <v>2370</v>
      </c>
      <c r="H10" s="24"/>
      <c r="I10" s="24">
        <v>10665000000</v>
      </c>
      <c r="J10" s="24"/>
      <c r="K10" s="24">
        <v>1017602230</v>
      </c>
      <c r="L10" s="24"/>
      <c r="M10" s="24">
        <v>9647397770</v>
      </c>
      <c r="N10" s="24"/>
      <c r="O10" s="24">
        <v>10665000000</v>
      </c>
      <c r="P10" s="24"/>
      <c r="Q10" s="24">
        <v>1017602230</v>
      </c>
      <c r="R10" s="24"/>
      <c r="S10" s="24">
        <v>9647397770</v>
      </c>
    </row>
    <row r="11" spans="1:19" x14ac:dyDescent="0.45">
      <c r="A11" s="1" t="s">
        <v>36</v>
      </c>
      <c r="C11" s="17" t="s">
        <v>118</v>
      </c>
      <c r="D11" s="17"/>
      <c r="E11" s="24">
        <v>500000</v>
      </c>
      <c r="F11" s="9"/>
      <c r="G11" s="24">
        <v>1680</v>
      </c>
      <c r="H11" s="24"/>
      <c r="I11" s="24">
        <v>840000000</v>
      </c>
      <c r="J11" s="24"/>
      <c r="K11" s="24">
        <v>100313631</v>
      </c>
      <c r="L11" s="24"/>
      <c r="M11" s="24">
        <v>739686369</v>
      </c>
      <c r="N11" s="24"/>
      <c r="O11" s="24">
        <v>840000000</v>
      </c>
      <c r="P11" s="24"/>
      <c r="Q11" s="24">
        <v>100313631</v>
      </c>
      <c r="R11" s="24"/>
      <c r="S11" s="24">
        <v>739686369</v>
      </c>
    </row>
    <row r="12" spans="1:19" x14ac:dyDescent="0.45">
      <c r="A12" s="1" t="s">
        <v>30</v>
      </c>
      <c r="C12" s="17" t="s">
        <v>119</v>
      </c>
      <c r="D12" s="17"/>
      <c r="E12" s="24">
        <v>11896067</v>
      </c>
      <c r="F12" s="9"/>
      <c r="G12" s="24">
        <v>84</v>
      </c>
      <c r="H12" s="24"/>
      <c r="I12" s="24">
        <v>999269628</v>
      </c>
      <c r="J12" s="24"/>
      <c r="K12" s="24">
        <v>27942293</v>
      </c>
      <c r="L12" s="24"/>
      <c r="M12" s="24">
        <v>971327335</v>
      </c>
      <c r="N12" s="24"/>
      <c r="O12" s="24">
        <v>999269628</v>
      </c>
      <c r="P12" s="24"/>
      <c r="Q12" s="24">
        <v>27942293</v>
      </c>
      <c r="R12" s="24"/>
      <c r="S12" s="24">
        <v>971327335</v>
      </c>
    </row>
    <row r="13" spans="1:19" x14ac:dyDescent="0.45">
      <c r="A13" s="1" t="s">
        <v>34</v>
      </c>
      <c r="C13" s="17" t="s">
        <v>115</v>
      </c>
      <c r="D13" s="17"/>
      <c r="E13" s="24">
        <v>48678</v>
      </c>
      <c r="F13" s="9"/>
      <c r="G13" s="24">
        <v>5500</v>
      </c>
      <c r="H13" s="24"/>
      <c r="I13" s="24">
        <v>267729000</v>
      </c>
      <c r="J13" s="24"/>
      <c r="K13" s="24">
        <v>366250</v>
      </c>
      <c r="L13" s="24"/>
      <c r="M13" s="24">
        <v>267362750</v>
      </c>
      <c r="N13" s="24"/>
      <c r="O13" s="24">
        <v>267729000</v>
      </c>
      <c r="P13" s="24"/>
      <c r="Q13" s="24">
        <v>366250</v>
      </c>
      <c r="R13" s="24"/>
      <c r="S13" s="24">
        <v>267362750</v>
      </c>
    </row>
    <row r="14" spans="1:19" x14ac:dyDescent="0.45">
      <c r="A14" s="1" t="s">
        <v>21</v>
      </c>
      <c r="C14" s="17" t="s">
        <v>120</v>
      </c>
      <c r="D14" s="17"/>
      <c r="E14" s="24">
        <v>7659395</v>
      </c>
      <c r="F14" s="9"/>
      <c r="G14" s="24">
        <v>121</v>
      </c>
      <c r="H14" s="24"/>
      <c r="I14" s="24">
        <v>926786795</v>
      </c>
      <c r="J14" s="24"/>
      <c r="K14" s="24">
        <v>38337208</v>
      </c>
      <c r="L14" s="24"/>
      <c r="M14" s="24">
        <v>888449587</v>
      </c>
      <c r="N14" s="24"/>
      <c r="O14" s="24">
        <v>926786795</v>
      </c>
      <c r="P14" s="24"/>
      <c r="Q14" s="24">
        <v>38337208</v>
      </c>
      <c r="R14" s="24"/>
      <c r="S14" s="24">
        <v>888449587</v>
      </c>
    </row>
    <row r="15" spans="1:19" x14ac:dyDescent="0.45">
      <c r="A15" s="1" t="s">
        <v>27</v>
      </c>
      <c r="C15" s="17" t="s">
        <v>120</v>
      </c>
      <c r="D15" s="17"/>
      <c r="E15" s="24">
        <v>800000</v>
      </c>
      <c r="F15" s="9"/>
      <c r="G15" s="24">
        <v>10000</v>
      </c>
      <c r="H15" s="24"/>
      <c r="I15" s="24">
        <v>8000000000</v>
      </c>
      <c r="J15" s="24"/>
      <c r="K15" s="24">
        <v>415584416</v>
      </c>
      <c r="L15" s="24"/>
      <c r="M15" s="24">
        <v>7584415584</v>
      </c>
      <c r="N15" s="24"/>
      <c r="O15" s="24">
        <v>8000000000</v>
      </c>
      <c r="P15" s="24"/>
      <c r="Q15" s="24">
        <v>415584416</v>
      </c>
      <c r="R15" s="24"/>
      <c r="S15" s="24">
        <v>7584415584</v>
      </c>
    </row>
    <row r="16" spans="1:19" ht="21.75" thickBot="1" x14ac:dyDescent="0.6">
      <c r="A16" s="25" t="s">
        <v>140</v>
      </c>
      <c r="E16" s="9"/>
      <c r="F16" s="9"/>
      <c r="G16" s="24"/>
      <c r="H16" s="24"/>
      <c r="I16" s="26">
        <f>SUM(I8:I15)</f>
        <v>24270866723</v>
      </c>
      <c r="J16" s="24"/>
      <c r="K16" s="26">
        <f>SUM(K8:K15)</f>
        <v>1894015905</v>
      </c>
      <c r="L16" s="24"/>
      <c r="M16" s="26">
        <f>SUM(M8:M15)</f>
        <v>22376850818</v>
      </c>
      <c r="N16" s="24"/>
      <c r="O16" s="26">
        <f>SUM(O8:O15)</f>
        <v>24270866723</v>
      </c>
      <c r="P16" s="24"/>
      <c r="Q16" s="26">
        <f>SUM(Q8:Q15)</f>
        <v>1894015905</v>
      </c>
      <c r="R16" s="24"/>
      <c r="S16" s="26">
        <f>SUM(S8:S15)</f>
        <v>22376850818</v>
      </c>
    </row>
    <row r="17" ht="19.5" thickTop="1" x14ac:dyDescent="0.45"/>
  </sheetData>
  <mergeCells count="13">
    <mergeCell ref="A2:S2"/>
    <mergeCell ref="A3:S3"/>
    <mergeCell ref="A4:S4"/>
    <mergeCell ref="Q7"/>
    <mergeCell ref="S7"/>
    <mergeCell ref="O6:S6"/>
    <mergeCell ref="K7"/>
    <mergeCell ref="M7"/>
    <mergeCell ref="I6:M6"/>
    <mergeCell ref="O7"/>
    <mergeCell ref="A6:A7"/>
    <mergeCell ref="C7"/>
    <mergeCell ref="C6:G6"/>
  </mergeCells>
  <pageMargins left="0.7" right="0.7" top="0.75" bottom="0.75" header="0.3" footer="0.3"/>
  <pageSetup scale="3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58"/>
  <sheetViews>
    <sheetView rightToLeft="1" view="pageBreakPreview" zoomScale="90" zoomScaleNormal="100" zoomScaleSheetLayoutView="90" workbookViewId="0">
      <selection activeCell="M8" sqref="M8"/>
    </sheetView>
  </sheetViews>
  <sheetFormatPr defaultRowHeight="18.75" x14ac:dyDescent="0.45"/>
  <cols>
    <col min="1" max="1" width="32.425781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39.1406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3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6.25" x14ac:dyDescent="0.45">
      <c r="A3" s="36" t="s">
        <v>100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6.25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6" spans="1:17" ht="24" x14ac:dyDescent="0.55000000000000004">
      <c r="A6" s="37" t="s">
        <v>3</v>
      </c>
      <c r="B6" s="8"/>
      <c r="C6" s="39" t="s">
        <v>102</v>
      </c>
      <c r="D6" s="39" t="s">
        <v>102</v>
      </c>
      <c r="E6" s="39" t="s">
        <v>102</v>
      </c>
      <c r="F6" s="39" t="s">
        <v>102</v>
      </c>
      <c r="G6" s="39" t="s">
        <v>102</v>
      </c>
      <c r="H6" s="39" t="s">
        <v>102</v>
      </c>
      <c r="I6" s="39" t="s">
        <v>102</v>
      </c>
      <c r="J6" s="8"/>
      <c r="K6" s="39" t="s">
        <v>103</v>
      </c>
      <c r="L6" s="39" t="s">
        <v>103</v>
      </c>
      <c r="M6" s="39" t="s">
        <v>103</v>
      </c>
      <c r="N6" s="39" t="s">
        <v>103</v>
      </c>
      <c r="O6" s="39" t="s">
        <v>103</v>
      </c>
      <c r="P6" s="39" t="s">
        <v>103</v>
      </c>
      <c r="Q6" s="39" t="s">
        <v>103</v>
      </c>
    </row>
    <row r="7" spans="1:17" ht="24" x14ac:dyDescent="0.55000000000000004">
      <c r="A7" s="38" t="s">
        <v>3</v>
      </c>
      <c r="B7" s="8"/>
      <c r="C7" s="39" t="s">
        <v>7</v>
      </c>
      <c r="D7" s="8"/>
      <c r="E7" s="39" t="s">
        <v>121</v>
      </c>
      <c r="F7" s="8"/>
      <c r="G7" s="39" t="s">
        <v>122</v>
      </c>
      <c r="H7" s="8"/>
      <c r="I7" s="39" t="s">
        <v>123</v>
      </c>
      <c r="J7" s="8"/>
      <c r="K7" s="39" t="s">
        <v>7</v>
      </c>
      <c r="L7" s="8"/>
      <c r="M7" s="39" t="s">
        <v>121</v>
      </c>
      <c r="N7" s="8"/>
      <c r="O7" s="39" t="s">
        <v>122</v>
      </c>
      <c r="P7" s="8"/>
      <c r="Q7" s="39" t="s">
        <v>123</v>
      </c>
    </row>
    <row r="8" spans="1:17" x14ac:dyDescent="0.45">
      <c r="A8" s="1" t="s">
        <v>57</v>
      </c>
      <c r="C8" s="24">
        <v>6250000</v>
      </c>
      <c r="D8" s="24"/>
      <c r="E8" s="24">
        <v>101641612500</v>
      </c>
      <c r="F8" s="24"/>
      <c r="G8" s="24">
        <v>85488300000</v>
      </c>
      <c r="H8" s="24"/>
      <c r="I8" s="24">
        <v>16153312500</v>
      </c>
      <c r="J8" s="24"/>
      <c r="K8" s="24">
        <v>6250000</v>
      </c>
      <c r="L8" s="24"/>
      <c r="M8" s="24">
        <v>101641612500</v>
      </c>
      <c r="N8" s="24"/>
      <c r="O8" s="24">
        <v>85488300000</v>
      </c>
      <c r="P8" s="24"/>
      <c r="Q8" s="24">
        <v>16153312500</v>
      </c>
    </row>
    <row r="9" spans="1:17" x14ac:dyDescent="0.45">
      <c r="A9" s="1" t="s">
        <v>39</v>
      </c>
      <c r="C9" s="24">
        <v>11462073</v>
      </c>
      <c r="D9" s="24"/>
      <c r="E9" s="24">
        <v>105393331407</v>
      </c>
      <c r="F9" s="24"/>
      <c r="G9" s="24">
        <v>110748452030</v>
      </c>
      <c r="H9" s="24"/>
      <c r="I9" s="24">
        <v>-5355120622</v>
      </c>
      <c r="J9" s="24"/>
      <c r="K9" s="24">
        <v>11462073</v>
      </c>
      <c r="L9" s="24"/>
      <c r="M9" s="24">
        <v>105393331407</v>
      </c>
      <c r="N9" s="24"/>
      <c r="O9" s="24">
        <v>110748452030</v>
      </c>
      <c r="P9" s="24"/>
      <c r="Q9" s="24">
        <v>-5355120622</v>
      </c>
    </row>
    <row r="10" spans="1:17" x14ac:dyDescent="0.45">
      <c r="A10" s="1" t="s">
        <v>59</v>
      </c>
      <c r="C10" s="24">
        <v>1762333</v>
      </c>
      <c r="D10" s="24"/>
      <c r="E10" s="24">
        <v>28800366630</v>
      </c>
      <c r="F10" s="24"/>
      <c r="G10" s="24">
        <v>25969008368</v>
      </c>
      <c r="H10" s="24"/>
      <c r="I10" s="24">
        <v>2831358262</v>
      </c>
      <c r="J10" s="24"/>
      <c r="K10" s="24">
        <v>1762333</v>
      </c>
      <c r="L10" s="24"/>
      <c r="M10" s="24">
        <v>28800366630</v>
      </c>
      <c r="N10" s="24"/>
      <c r="O10" s="24">
        <v>25969008368</v>
      </c>
      <c r="P10" s="24"/>
      <c r="Q10" s="24">
        <v>2831358262</v>
      </c>
    </row>
    <row r="11" spans="1:17" x14ac:dyDescent="0.45">
      <c r="A11" s="1" t="s">
        <v>23</v>
      </c>
      <c r="C11" s="24">
        <v>3050000</v>
      </c>
      <c r="D11" s="24"/>
      <c r="E11" s="24">
        <v>82496706525</v>
      </c>
      <c r="F11" s="24"/>
      <c r="G11" s="24">
        <v>72309682125</v>
      </c>
      <c r="H11" s="24"/>
      <c r="I11" s="24">
        <v>10187024400</v>
      </c>
      <c r="J11" s="24"/>
      <c r="K11" s="24">
        <v>3050000</v>
      </c>
      <c r="L11" s="24"/>
      <c r="M11" s="24">
        <v>82496706525</v>
      </c>
      <c r="N11" s="24"/>
      <c r="O11" s="24">
        <v>72309682125</v>
      </c>
      <c r="P11" s="24"/>
      <c r="Q11" s="24">
        <v>10187024400</v>
      </c>
    </row>
    <row r="12" spans="1:17" x14ac:dyDescent="0.45">
      <c r="A12" s="1" t="s">
        <v>22</v>
      </c>
      <c r="C12" s="24">
        <v>22041679</v>
      </c>
      <c r="D12" s="24"/>
      <c r="E12" s="24">
        <v>99890110874</v>
      </c>
      <c r="F12" s="24"/>
      <c r="G12" s="24">
        <v>96010552629</v>
      </c>
      <c r="H12" s="24"/>
      <c r="I12" s="24">
        <v>3879558245</v>
      </c>
      <c r="J12" s="24"/>
      <c r="K12" s="24">
        <v>22041679</v>
      </c>
      <c r="L12" s="24"/>
      <c r="M12" s="24">
        <v>99890110874</v>
      </c>
      <c r="N12" s="24"/>
      <c r="O12" s="24">
        <v>96010552629</v>
      </c>
      <c r="P12" s="24"/>
      <c r="Q12" s="24">
        <v>3879558245</v>
      </c>
    </row>
    <row r="13" spans="1:17" x14ac:dyDescent="0.45">
      <c r="A13" s="1" t="s">
        <v>50</v>
      </c>
      <c r="C13" s="24">
        <v>33223310</v>
      </c>
      <c r="D13" s="24"/>
      <c r="E13" s="24">
        <v>332237850933</v>
      </c>
      <c r="F13" s="24"/>
      <c r="G13" s="24">
        <v>289522068082</v>
      </c>
      <c r="H13" s="24"/>
      <c r="I13" s="24">
        <v>42715782851</v>
      </c>
      <c r="J13" s="24"/>
      <c r="K13" s="24">
        <v>33223310</v>
      </c>
      <c r="L13" s="24"/>
      <c r="M13" s="24">
        <v>332237850933</v>
      </c>
      <c r="N13" s="24"/>
      <c r="O13" s="24">
        <v>289522068082</v>
      </c>
      <c r="P13" s="24"/>
      <c r="Q13" s="24">
        <v>42715782851</v>
      </c>
    </row>
    <row r="14" spans="1:17" x14ac:dyDescent="0.45">
      <c r="A14" s="1" t="s">
        <v>49</v>
      </c>
      <c r="C14" s="24">
        <v>6000000</v>
      </c>
      <c r="D14" s="24"/>
      <c r="E14" s="24">
        <v>91194147000</v>
      </c>
      <c r="F14" s="24"/>
      <c r="G14" s="24">
        <v>87317352000</v>
      </c>
      <c r="H14" s="24"/>
      <c r="I14" s="24">
        <v>3876795000</v>
      </c>
      <c r="J14" s="24"/>
      <c r="K14" s="24">
        <v>6000000</v>
      </c>
      <c r="L14" s="24"/>
      <c r="M14" s="24">
        <v>91194147000</v>
      </c>
      <c r="N14" s="24"/>
      <c r="O14" s="24">
        <v>87317352000</v>
      </c>
      <c r="P14" s="24"/>
      <c r="Q14" s="24">
        <v>3876795000</v>
      </c>
    </row>
    <row r="15" spans="1:17" x14ac:dyDescent="0.45">
      <c r="A15" s="1" t="s">
        <v>68</v>
      </c>
      <c r="C15" s="24">
        <v>95581</v>
      </c>
      <c r="D15" s="24"/>
      <c r="E15" s="24">
        <v>1527987696</v>
      </c>
      <c r="F15" s="24"/>
      <c r="G15" s="24">
        <v>750226917</v>
      </c>
      <c r="H15" s="24"/>
      <c r="I15" s="24">
        <v>777760779</v>
      </c>
      <c r="J15" s="24"/>
      <c r="K15" s="24">
        <v>95581</v>
      </c>
      <c r="L15" s="24"/>
      <c r="M15" s="24">
        <v>1527987696</v>
      </c>
      <c r="N15" s="24"/>
      <c r="O15" s="24">
        <v>750226917</v>
      </c>
      <c r="P15" s="24"/>
      <c r="Q15" s="24">
        <v>777760779</v>
      </c>
    </row>
    <row r="16" spans="1:17" x14ac:dyDescent="0.45">
      <c r="A16" s="1" t="s">
        <v>58</v>
      </c>
      <c r="C16" s="24">
        <v>14795660</v>
      </c>
      <c r="D16" s="24"/>
      <c r="E16" s="24">
        <v>169137696964</v>
      </c>
      <c r="F16" s="24"/>
      <c r="G16" s="24">
        <v>181345026397</v>
      </c>
      <c r="H16" s="24"/>
      <c r="I16" s="24">
        <v>-12207329432</v>
      </c>
      <c r="J16" s="24"/>
      <c r="K16" s="24">
        <v>14795660</v>
      </c>
      <c r="L16" s="24"/>
      <c r="M16" s="24">
        <v>169137696964</v>
      </c>
      <c r="N16" s="24"/>
      <c r="O16" s="24">
        <v>181345026397</v>
      </c>
      <c r="P16" s="24"/>
      <c r="Q16" s="24">
        <v>-12207329432</v>
      </c>
    </row>
    <row r="17" spans="1:17" x14ac:dyDescent="0.45">
      <c r="A17" s="1" t="s">
        <v>42</v>
      </c>
      <c r="C17" s="24">
        <v>1011014</v>
      </c>
      <c r="D17" s="24"/>
      <c r="E17" s="24">
        <v>8100287641</v>
      </c>
      <c r="F17" s="24"/>
      <c r="G17" s="24">
        <v>8974636309</v>
      </c>
      <c r="H17" s="24"/>
      <c r="I17" s="24">
        <v>-874348667</v>
      </c>
      <c r="J17" s="24"/>
      <c r="K17" s="24">
        <v>1011014</v>
      </c>
      <c r="L17" s="24"/>
      <c r="M17" s="24">
        <v>8100287641</v>
      </c>
      <c r="N17" s="24"/>
      <c r="O17" s="24">
        <v>8974636309</v>
      </c>
      <c r="P17" s="24"/>
      <c r="Q17" s="24">
        <v>-874348667</v>
      </c>
    </row>
    <row r="18" spans="1:17" x14ac:dyDescent="0.45">
      <c r="A18" s="1" t="s">
        <v>52</v>
      </c>
      <c r="C18" s="24">
        <v>85397261</v>
      </c>
      <c r="D18" s="24"/>
      <c r="E18" s="24">
        <v>108233662803</v>
      </c>
      <c r="F18" s="24"/>
      <c r="G18" s="24">
        <v>99999415515</v>
      </c>
      <c r="H18" s="24"/>
      <c r="I18" s="24">
        <v>8234247288</v>
      </c>
      <c r="J18" s="24"/>
      <c r="K18" s="24">
        <v>85397261</v>
      </c>
      <c r="L18" s="24"/>
      <c r="M18" s="24">
        <v>108233662803</v>
      </c>
      <c r="N18" s="24"/>
      <c r="O18" s="24">
        <v>99999415515</v>
      </c>
      <c r="P18" s="24"/>
      <c r="Q18" s="24">
        <v>8234247288</v>
      </c>
    </row>
    <row r="19" spans="1:17" x14ac:dyDescent="0.45">
      <c r="A19" s="1" t="s">
        <v>37</v>
      </c>
      <c r="C19" s="24">
        <v>3550000</v>
      </c>
      <c r="D19" s="24"/>
      <c r="E19" s="24">
        <v>40582091250</v>
      </c>
      <c r="F19" s="24"/>
      <c r="G19" s="24">
        <v>36523882125</v>
      </c>
      <c r="H19" s="24"/>
      <c r="I19" s="24">
        <v>4058209125</v>
      </c>
      <c r="J19" s="24"/>
      <c r="K19" s="24">
        <v>3550000</v>
      </c>
      <c r="L19" s="24"/>
      <c r="M19" s="24">
        <v>40582091250</v>
      </c>
      <c r="N19" s="24"/>
      <c r="O19" s="24">
        <v>36523882125</v>
      </c>
      <c r="P19" s="24"/>
      <c r="Q19" s="24">
        <v>4058209125</v>
      </c>
    </row>
    <row r="20" spans="1:17" x14ac:dyDescent="0.45">
      <c r="A20" s="1" t="s">
        <v>41</v>
      </c>
      <c r="C20" s="24">
        <v>7511402</v>
      </c>
      <c r="D20" s="24"/>
      <c r="E20" s="24">
        <v>62795024019</v>
      </c>
      <c r="F20" s="24"/>
      <c r="G20" s="24">
        <v>62571022744</v>
      </c>
      <c r="H20" s="24"/>
      <c r="I20" s="24">
        <v>224001275</v>
      </c>
      <c r="J20" s="24"/>
      <c r="K20" s="24">
        <v>7511402</v>
      </c>
      <c r="L20" s="24"/>
      <c r="M20" s="24">
        <v>62795024019</v>
      </c>
      <c r="N20" s="24"/>
      <c r="O20" s="24">
        <v>62571022744</v>
      </c>
      <c r="P20" s="24"/>
      <c r="Q20" s="24">
        <v>224001275</v>
      </c>
    </row>
    <row r="21" spans="1:17" x14ac:dyDescent="0.45">
      <c r="A21" s="1" t="s">
        <v>44</v>
      </c>
      <c r="C21" s="24">
        <v>10822555</v>
      </c>
      <c r="D21" s="24"/>
      <c r="E21" s="24">
        <v>117156371087</v>
      </c>
      <c r="F21" s="24"/>
      <c r="G21" s="24">
        <v>100588803380</v>
      </c>
      <c r="H21" s="24"/>
      <c r="I21" s="24">
        <v>16567567707</v>
      </c>
      <c r="J21" s="24"/>
      <c r="K21" s="24">
        <v>10822555</v>
      </c>
      <c r="L21" s="24"/>
      <c r="M21" s="24">
        <v>117156371087</v>
      </c>
      <c r="N21" s="24"/>
      <c r="O21" s="24">
        <v>100588803380</v>
      </c>
      <c r="P21" s="24"/>
      <c r="Q21" s="24">
        <v>16567567707</v>
      </c>
    </row>
    <row r="22" spans="1:17" x14ac:dyDescent="0.45">
      <c r="A22" s="1" t="s">
        <v>40</v>
      </c>
      <c r="C22" s="24">
        <v>7100000</v>
      </c>
      <c r="D22" s="24"/>
      <c r="E22" s="24">
        <v>52862584950</v>
      </c>
      <c r="F22" s="24"/>
      <c r="G22" s="24">
        <v>47992734000</v>
      </c>
      <c r="H22" s="24"/>
      <c r="I22" s="24">
        <v>4869850950</v>
      </c>
      <c r="J22" s="24"/>
      <c r="K22" s="24">
        <v>7100000</v>
      </c>
      <c r="L22" s="24"/>
      <c r="M22" s="24">
        <v>52862584950</v>
      </c>
      <c r="N22" s="24"/>
      <c r="O22" s="24">
        <v>47992734000</v>
      </c>
      <c r="P22" s="24"/>
      <c r="Q22" s="24">
        <v>4869850950</v>
      </c>
    </row>
    <row r="23" spans="1:17" x14ac:dyDescent="0.45">
      <c r="A23" s="1" t="s">
        <v>48</v>
      </c>
      <c r="C23" s="24">
        <v>500000</v>
      </c>
      <c r="D23" s="24"/>
      <c r="E23" s="24">
        <v>10785442500</v>
      </c>
      <c r="F23" s="24"/>
      <c r="G23" s="24">
        <v>10775502000</v>
      </c>
      <c r="H23" s="24"/>
      <c r="I23" s="24">
        <v>9940500</v>
      </c>
      <c r="J23" s="24"/>
      <c r="K23" s="24">
        <v>500000</v>
      </c>
      <c r="L23" s="24"/>
      <c r="M23" s="24">
        <v>10785442500</v>
      </c>
      <c r="N23" s="24"/>
      <c r="O23" s="24">
        <v>10775502000</v>
      </c>
      <c r="P23" s="24"/>
      <c r="Q23" s="24">
        <v>9940500</v>
      </c>
    </row>
    <row r="24" spans="1:17" x14ac:dyDescent="0.45">
      <c r="A24" s="1" t="s">
        <v>55</v>
      </c>
      <c r="C24" s="24">
        <v>4118000</v>
      </c>
      <c r="D24" s="24"/>
      <c r="E24" s="24">
        <v>62630517870</v>
      </c>
      <c r="F24" s="24"/>
      <c r="G24" s="24">
        <v>63776697282</v>
      </c>
      <c r="H24" s="24"/>
      <c r="I24" s="24">
        <v>-1146179412</v>
      </c>
      <c r="J24" s="24"/>
      <c r="K24" s="24">
        <v>4118000</v>
      </c>
      <c r="L24" s="24"/>
      <c r="M24" s="24">
        <v>62630517870</v>
      </c>
      <c r="N24" s="24"/>
      <c r="O24" s="24">
        <v>63776697282</v>
      </c>
      <c r="P24" s="24"/>
      <c r="Q24" s="24">
        <v>-1146179412</v>
      </c>
    </row>
    <row r="25" spans="1:17" x14ac:dyDescent="0.45">
      <c r="A25" s="1" t="s">
        <v>32</v>
      </c>
      <c r="C25" s="24">
        <v>3200000</v>
      </c>
      <c r="D25" s="24"/>
      <c r="E25" s="24">
        <v>29105784000</v>
      </c>
      <c r="F25" s="24"/>
      <c r="G25" s="24">
        <v>29805595200</v>
      </c>
      <c r="H25" s="24"/>
      <c r="I25" s="24">
        <v>-699811200</v>
      </c>
      <c r="J25" s="24"/>
      <c r="K25" s="24">
        <v>3200000</v>
      </c>
      <c r="L25" s="24"/>
      <c r="M25" s="24">
        <v>29105784000</v>
      </c>
      <c r="N25" s="24"/>
      <c r="O25" s="24">
        <v>29805595200</v>
      </c>
      <c r="P25" s="24"/>
      <c r="Q25" s="24">
        <v>-699811200</v>
      </c>
    </row>
    <row r="26" spans="1:17" x14ac:dyDescent="0.45">
      <c r="A26" s="1" t="s">
        <v>38</v>
      </c>
      <c r="C26" s="24">
        <v>1879219</v>
      </c>
      <c r="D26" s="24"/>
      <c r="E26" s="24">
        <v>71863408278</v>
      </c>
      <c r="F26" s="24"/>
      <c r="G26" s="24">
        <v>62859466819</v>
      </c>
      <c r="H26" s="24"/>
      <c r="I26" s="24">
        <v>9003941459</v>
      </c>
      <c r="J26" s="24"/>
      <c r="K26" s="24">
        <v>1879219</v>
      </c>
      <c r="L26" s="24"/>
      <c r="M26" s="24">
        <v>71863408278</v>
      </c>
      <c r="N26" s="24"/>
      <c r="O26" s="24">
        <v>62859466819</v>
      </c>
      <c r="P26" s="24"/>
      <c r="Q26" s="24">
        <v>9003941459</v>
      </c>
    </row>
    <row r="27" spans="1:17" x14ac:dyDescent="0.45">
      <c r="A27" s="1" t="s">
        <v>36</v>
      </c>
      <c r="C27" s="24">
        <v>500000</v>
      </c>
      <c r="D27" s="24"/>
      <c r="E27" s="24">
        <v>7256565000</v>
      </c>
      <c r="F27" s="24"/>
      <c r="G27" s="24">
        <v>8335109250</v>
      </c>
      <c r="H27" s="24"/>
      <c r="I27" s="24">
        <v>-1078544250</v>
      </c>
      <c r="J27" s="24"/>
      <c r="K27" s="24">
        <v>500000</v>
      </c>
      <c r="L27" s="24"/>
      <c r="M27" s="24">
        <v>7256565000</v>
      </c>
      <c r="N27" s="24"/>
      <c r="O27" s="24">
        <v>8335109250</v>
      </c>
      <c r="P27" s="24"/>
      <c r="Q27" s="24">
        <v>-1078544250</v>
      </c>
    </row>
    <row r="28" spans="1:17" x14ac:dyDescent="0.45">
      <c r="A28" s="1" t="s">
        <v>67</v>
      </c>
      <c r="C28" s="24">
        <v>2431607</v>
      </c>
      <c r="D28" s="24"/>
      <c r="E28" s="24">
        <v>56947793387</v>
      </c>
      <c r="F28" s="24"/>
      <c r="G28" s="24">
        <v>76165226061</v>
      </c>
      <c r="H28" s="24"/>
      <c r="I28" s="24">
        <v>-19217432673</v>
      </c>
      <c r="J28" s="24"/>
      <c r="K28" s="24">
        <v>2431607</v>
      </c>
      <c r="L28" s="24"/>
      <c r="M28" s="24">
        <v>56947793387</v>
      </c>
      <c r="N28" s="24"/>
      <c r="O28" s="24">
        <v>76165226061</v>
      </c>
      <c r="P28" s="24"/>
      <c r="Q28" s="24">
        <v>-19217432673</v>
      </c>
    </row>
    <row r="29" spans="1:17" x14ac:dyDescent="0.45">
      <c r="A29" s="1" t="s">
        <v>28</v>
      </c>
      <c r="C29" s="24">
        <v>2431607</v>
      </c>
      <c r="D29" s="24"/>
      <c r="E29" s="24">
        <v>71789026468</v>
      </c>
      <c r="F29" s="24"/>
      <c r="G29" s="24">
        <v>70071679709</v>
      </c>
      <c r="H29" s="24"/>
      <c r="I29" s="24">
        <v>1717346759</v>
      </c>
      <c r="J29" s="24"/>
      <c r="K29" s="24">
        <v>2431607</v>
      </c>
      <c r="L29" s="24"/>
      <c r="M29" s="24">
        <v>71789026468</v>
      </c>
      <c r="N29" s="24"/>
      <c r="O29" s="24">
        <v>70071679709</v>
      </c>
      <c r="P29" s="24"/>
      <c r="Q29" s="24">
        <v>1717346759</v>
      </c>
    </row>
    <row r="30" spans="1:17" x14ac:dyDescent="0.45">
      <c r="A30" s="1" t="s">
        <v>53</v>
      </c>
      <c r="C30" s="24">
        <v>2765000</v>
      </c>
      <c r="D30" s="24"/>
      <c r="E30" s="24">
        <v>54421255350</v>
      </c>
      <c r="F30" s="24"/>
      <c r="G30" s="24">
        <v>48951644332</v>
      </c>
      <c r="H30" s="24"/>
      <c r="I30" s="24">
        <v>5469611018</v>
      </c>
      <c r="J30" s="24"/>
      <c r="K30" s="24">
        <v>2765000</v>
      </c>
      <c r="L30" s="24"/>
      <c r="M30" s="24">
        <v>54421255350</v>
      </c>
      <c r="N30" s="24"/>
      <c r="O30" s="24">
        <v>48951644332</v>
      </c>
      <c r="P30" s="24"/>
      <c r="Q30" s="24">
        <v>5469611018</v>
      </c>
    </row>
    <row r="31" spans="1:17" x14ac:dyDescent="0.45">
      <c r="A31" s="1" t="s">
        <v>25</v>
      </c>
      <c r="C31" s="24">
        <v>1018406</v>
      </c>
      <c r="D31" s="24"/>
      <c r="E31" s="24">
        <v>109728235433</v>
      </c>
      <c r="F31" s="24"/>
      <c r="G31" s="24">
        <v>95039087946</v>
      </c>
      <c r="H31" s="24"/>
      <c r="I31" s="24">
        <v>14689147487</v>
      </c>
      <c r="J31" s="24"/>
      <c r="K31" s="24">
        <v>1018406</v>
      </c>
      <c r="L31" s="24"/>
      <c r="M31" s="24">
        <v>109728235433</v>
      </c>
      <c r="N31" s="24"/>
      <c r="O31" s="24">
        <v>95039087946</v>
      </c>
      <c r="P31" s="24"/>
      <c r="Q31" s="24">
        <v>14689147487</v>
      </c>
    </row>
    <row r="32" spans="1:17" x14ac:dyDescent="0.45">
      <c r="A32" s="1" t="s">
        <v>47</v>
      </c>
      <c r="C32" s="24">
        <v>13546448</v>
      </c>
      <c r="D32" s="24"/>
      <c r="E32" s="24">
        <v>133042564747</v>
      </c>
      <c r="F32" s="24"/>
      <c r="G32" s="24">
        <v>120250010445</v>
      </c>
      <c r="H32" s="24"/>
      <c r="I32" s="24">
        <v>12792554302</v>
      </c>
      <c r="J32" s="24"/>
      <c r="K32" s="24">
        <v>13546448</v>
      </c>
      <c r="L32" s="24"/>
      <c r="M32" s="24">
        <v>133042564747</v>
      </c>
      <c r="N32" s="24"/>
      <c r="O32" s="24">
        <v>120250010445</v>
      </c>
      <c r="P32" s="24"/>
      <c r="Q32" s="24">
        <v>12792554302</v>
      </c>
    </row>
    <row r="33" spans="1:17" x14ac:dyDescent="0.45">
      <c r="A33" s="1" t="s">
        <v>35</v>
      </c>
      <c r="C33" s="24">
        <v>6000000</v>
      </c>
      <c r="D33" s="24"/>
      <c r="E33" s="24">
        <v>63460152000</v>
      </c>
      <c r="F33" s="24"/>
      <c r="G33" s="24">
        <v>61790148000</v>
      </c>
      <c r="H33" s="24"/>
      <c r="I33" s="24">
        <v>1670004000</v>
      </c>
      <c r="J33" s="24"/>
      <c r="K33" s="24">
        <v>6000000</v>
      </c>
      <c r="L33" s="24"/>
      <c r="M33" s="24">
        <v>63460152000</v>
      </c>
      <c r="N33" s="24"/>
      <c r="O33" s="24">
        <v>61790148000</v>
      </c>
      <c r="P33" s="24"/>
      <c r="Q33" s="24">
        <v>1670004000</v>
      </c>
    </row>
    <row r="34" spans="1:17" x14ac:dyDescent="0.45">
      <c r="A34" s="1" t="s">
        <v>29</v>
      </c>
      <c r="C34" s="24">
        <v>1793746</v>
      </c>
      <c r="D34" s="24"/>
      <c r="E34" s="24">
        <v>148476506304</v>
      </c>
      <c r="F34" s="24"/>
      <c r="G34" s="24">
        <v>143043482229</v>
      </c>
      <c r="H34" s="24"/>
      <c r="I34" s="24">
        <v>5433024075</v>
      </c>
      <c r="J34" s="24"/>
      <c r="K34" s="24">
        <v>1793746</v>
      </c>
      <c r="L34" s="24"/>
      <c r="M34" s="24">
        <v>148476506304</v>
      </c>
      <c r="N34" s="24"/>
      <c r="O34" s="24">
        <v>143043482229</v>
      </c>
      <c r="P34" s="24"/>
      <c r="Q34" s="24">
        <v>5433024075</v>
      </c>
    </row>
    <row r="35" spans="1:17" x14ac:dyDescent="0.45">
      <c r="A35" s="1" t="s">
        <v>65</v>
      </c>
      <c r="C35" s="24">
        <v>572004</v>
      </c>
      <c r="D35" s="24"/>
      <c r="E35" s="24">
        <v>40757289302</v>
      </c>
      <c r="F35" s="24"/>
      <c r="G35" s="24">
        <v>39169365577</v>
      </c>
      <c r="H35" s="24"/>
      <c r="I35" s="24">
        <v>1587923725</v>
      </c>
      <c r="J35" s="24"/>
      <c r="K35" s="24">
        <v>572004</v>
      </c>
      <c r="L35" s="24"/>
      <c r="M35" s="24">
        <v>40757289302</v>
      </c>
      <c r="N35" s="24"/>
      <c r="O35" s="24">
        <v>39169365577</v>
      </c>
      <c r="P35" s="24"/>
      <c r="Q35" s="24">
        <v>1587923725</v>
      </c>
    </row>
    <row r="36" spans="1:17" x14ac:dyDescent="0.45">
      <c r="A36" s="1" t="s">
        <v>24</v>
      </c>
      <c r="C36" s="24">
        <v>1210000</v>
      </c>
      <c r="D36" s="24"/>
      <c r="E36" s="24">
        <v>180660635100</v>
      </c>
      <c r="F36" s="24"/>
      <c r="G36" s="24">
        <v>176650355969</v>
      </c>
      <c r="H36" s="24"/>
      <c r="I36" s="24">
        <v>4010279131</v>
      </c>
      <c r="J36" s="24"/>
      <c r="K36" s="24">
        <v>1210000</v>
      </c>
      <c r="L36" s="24"/>
      <c r="M36" s="24">
        <v>180660635100</v>
      </c>
      <c r="N36" s="24"/>
      <c r="O36" s="24">
        <v>176650355969</v>
      </c>
      <c r="P36" s="24"/>
      <c r="Q36" s="24">
        <v>4010279131</v>
      </c>
    </row>
    <row r="37" spans="1:17" x14ac:dyDescent="0.45">
      <c r="A37" s="1" t="s">
        <v>26</v>
      </c>
      <c r="C37" s="24">
        <v>450652</v>
      </c>
      <c r="D37" s="24"/>
      <c r="E37" s="24">
        <v>17202071831</v>
      </c>
      <c r="F37" s="24"/>
      <c r="G37" s="24">
        <v>15239960512</v>
      </c>
      <c r="H37" s="24"/>
      <c r="I37" s="24">
        <v>1962111319</v>
      </c>
      <c r="J37" s="24"/>
      <c r="K37" s="24">
        <v>450652</v>
      </c>
      <c r="L37" s="24"/>
      <c r="M37" s="24">
        <v>17202071831</v>
      </c>
      <c r="N37" s="24"/>
      <c r="O37" s="24">
        <v>15239960512</v>
      </c>
      <c r="P37" s="24"/>
      <c r="Q37" s="24">
        <v>1962111319</v>
      </c>
    </row>
    <row r="38" spans="1:17" x14ac:dyDescent="0.45">
      <c r="A38" s="1" t="s">
        <v>27</v>
      </c>
      <c r="C38" s="24">
        <v>800000</v>
      </c>
      <c r="D38" s="24"/>
      <c r="E38" s="24">
        <v>47555352000</v>
      </c>
      <c r="F38" s="24"/>
      <c r="G38" s="24">
        <v>52621030800</v>
      </c>
      <c r="H38" s="24"/>
      <c r="I38" s="24">
        <v>-5065678800</v>
      </c>
      <c r="J38" s="24"/>
      <c r="K38" s="24">
        <v>800000</v>
      </c>
      <c r="L38" s="24"/>
      <c r="M38" s="24">
        <v>47555352000</v>
      </c>
      <c r="N38" s="24"/>
      <c r="O38" s="24">
        <v>52621030800</v>
      </c>
      <c r="P38" s="24"/>
      <c r="Q38" s="24">
        <v>-5065678800</v>
      </c>
    </row>
    <row r="39" spans="1:17" x14ac:dyDescent="0.45">
      <c r="A39" s="1" t="s">
        <v>45</v>
      </c>
      <c r="C39" s="24">
        <v>4500000</v>
      </c>
      <c r="D39" s="24"/>
      <c r="E39" s="24">
        <v>63117204750</v>
      </c>
      <c r="F39" s="24"/>
      <c r="G39" s="24">
        <v>71175547484</v>
      </c>
      <c r="H39" s="24"/>
      <c r="I39" s="24">
        <v>-8058342734</v>
      </c>
      <c r="J39" s="24"/>
      <c r="K39" s="24">
        <v>4500000</v>
      </c>
      <c r="L39" s="24"/>
      <c r="M39" s="24">
        <v>63117204750</v>
      </c>
      <c r="N39" s="24"/>
      <c r="O39" s="24">
        <v>71175547484</v>
      </c>
      <c r="P39" s="24"/>
      <c r="Q39" s="24">
        <v>-8058342734</v>
      </c>
    </row>
    <row r="40" spans="1:17" x14ac:dyDescent="0.45">
      <c r="A40" s="1" t="s">
        <v>31</v>
      </c>
      <c r="C40" s="24">
        <v>158520</v>
      </c>
      <c r="D40" s="24"/>
      <c r="E40" s="24">
        <v>3649951557</v>
      </c>
      <c r="F40" s="24"/>
      <c r="G40" s="24">
        <v>5063888237</v>
      </c>
      <c r="H40" s="24"/>
      <c r="I40" s="24">
        <v>-1413936679</v>
      </c>
      <c r="J40" s="24"/>
      <c r="K40" s="24">
        <v>158520</v>
      </c>
      <c r="L40" s="24"/>
      <c r="M40" s="24">
        <v>3649951557</v>
      </c>
      <c r="N40" s="24"/>
      <c r="O40" s="24">
        <v>5063888237</v>
      </c>
      <c r="P40" s="24"/>
      <c r="Q40" s="24">
        <v>-1413936679</v>
      </c>
    </row>
    <row r="41" spans="1:17" x14ac:dyDescent="0.45">
      <c r="A41" s="1" t="s">
        <v>64</v>
      </c>
      <c r="C41" s="24">
        <v>7588259</v>
      </c>
      <c r="D41" s="24"/>
      <c r="E41" s="24">
        <v>25684285664</v>
      </c>
      <c r="F41" s="24"/>
      <c r="G41" s="24">
        <v>22717537960</v>
      </c>
      <c r="H41" s="24"/>
      <c r="I41" s="24">
        <v>2966747704</v>
      </c>
      <c r="J41" s="24"/>
      <c r="K41" s="24">
        <v>7588259</v>
      </c>
      <c r="L41" s="24"/>
      <c r="M41" s="24">
        <v>25684285664</v>
      </c>
      <c r="N41" s="24"/>
      <c r="O41" s="24">
        <v>22717537960</v>
      </c>
      <c r="P41" s="24"/>
      <c r="Q41" s="24">
        <v>2966747704</v>
      </c>
    </row>
    <row r="42" spans="1:17" x14ac:dyDescent="0.45">
      <c r="A42" s="1" t="s">
        <v>19</v>
      </c>
      <c r="C42" s="24">
        <v>20321813</v>
      </c>
      <c r="D42" s="24"/>
      <c r="E42" s="24">
        <v>78783503029</v>
      </c>
      <c r="F42" s="24"/>
      <c r="G42" s="24">
        <v>99428821002</v>
      </c>
      <c r="H42" s="24"/>
      <c r="I42" s="24">
        <v>-20645317972</v>
      </c>
      <c r="J42" s="24"/>
      <c r="K42" s="24">
        <v>20321813</v>
      </c>
      <c r="L42" s="24"/>
      <c r="M42" s="24">
        <v>78783503029</v>
      </c>
      <c r="N42" s="24"/>
      <c r="O42" s="24">
        <v>99428821002</v>
      </c>
      <c r="P42" s="24"/>
      <c r="Q42" s="24">
        <v>-20645317972</v>
      </c>
    </row>
    <row r="43" spans="1:17" x14ac:dyDescent="0.45">
      <c r="A43" s="1" t="s">
        <v>20</v>
      </c>
      <c r="C43" s="24">
        <v>17512629</v>
      </c>
      <c r="D43" s="24"/>
      <c r="E43" s="24">
        <v>81993699918</v>
      </c>
      <c r="F43" s="24"/>
      <c r="G43" s="24">
        <v>75906439172</v>
      </c>
      <c r="H43" s="24"/>
      <c r="I43" s="24">
        <v>6087260746</v>
      </c>
      <c r="J43" s="24"/>
      <c r="K43" s="24">
        <v>17512629</v>
      </c>
      <c r="L43" s="24"/>
      <c r="M43" s="24">
        <v>81993699918</v>
      </c>
      <c r="N43" s="24"/>
      <c r="O43" s="24">
        <v>75906439172</v>
      </c>
      <c r="P43" s="24"/>
      <c r="Q43" s="24">
        <v>6087260746</v>
      </c>
    </row>
    <row r="44" spans="1:17" x14ac:dyDescent="0.45">
      <c r="A44" s="1" t="s">
        <v>18</v>
      </c>
      <c r="C44" s="24">
        <v>15000000</v>
      </c>
      <c r="D44" s="24"/>
      <c r="E44" s="24">
        <v>131960137500</v>
      </c>
      <c r="F44" s="24"/>
      <c r="G44" s="24">
        <v>137029792500</v>
      </c>
      <c r="H44" s="24"/>
      <c r="I44" s="24">
        <v>-5069655000</v>
      </c>
      <c r="J44" s="24"/>
      <c r="K44" s="24">
        <v>15000000</v>
      </c>
      <c r="L44" s="24"/>
      <c r="M44" s="24">
        <v>131960137500</v>
      </c>
      <c r="N44" s="24"/>
      <c r="O44" s="24">
        <v>137029792500</v>
      </c>
      <c r="P44" s="24"/>
      <c r="Q44" s="24">
        <v>-5069655000</v>
      </c>
    </row>
    <row r="45" spans="1:17" x14ac:dyDescent="0.45">
      <c r="A45" s="1" t="s">
        <v>60</v>
      </c>
      <c r="C45" s="24">
        <v>499387</v>
      </c>
      <c r="D45" s="24"/>
      <c r="E45" s="24">
        <v>7049102192</v>
      </c>
      <c r="F45" s="24"/>
      <c r="G45" s="24">
        <v>7158313634</v>
      </c>
      <c r="H45" s="24"/>
      <c r="I45" s="24">
        <v>-109211441</v>
      </c>
      <c r="J45" s="24"/>
      <c r="K45" s="24">
        <v>499387</v>
      </c>
      <c r="L45" s="24"/>
      <c r="M45" s="24">
        <v>7049102192</v>
      </c>
      <c r="N45" s="24"/>
      <c r="O45" s="24">
        <v>7158313634</v>
      </c>
      <c r="P45" s="24"/>
      <c r="Q45" s="24">
        <v>-109211441</v>
      </c>
    </row>
    <row r="46" spans="1:17" x14ac:dyDescent="0.45">
      <c r="A46" s="1" t="s">
        <v>56</v>
      </c>
      <c r="C46" s="24">
        <v>6942000</v>
      </c>
      <c r="D46" s="24"/>
      <c r="E46" s="24">
        <v>49063942161</v>
      </c>
      <c r="F46" s="24"/>
      <c r="G46" s="24">
        <v>50651102034</v>
      </c>
      <c r="H46" s="24"/>
      <c r="I46" s="24">
        <v>-1587159873</v>
      </c>
      <c r="J46" s="24"/>
      <c r="K46" s="24">
        <v>6942000</v>
      </c>
      <c r="L46" s="24"/>
      <c r="M46" s="24">
        <v>49063942161</v>
      </c>
      <c r="N46" s="24"/>
      <c r="O46" s="24">
        <v>50651102034</v>
      </c>
      <c r="P46" s="24"/>
      <c r="Q46" s="24">
        <v>-1587159873</v>
      </c>
    </row>
    <row r="47" spans="1:17" x14ac:dyDescent="0.45">
      <c r="A47" s="1" t="s">
        <v>46</v>
      </c>
      <c r="C47" s="24">
        <v>780761</v>
      </c>
      <c r="D47" s="24"/>
      <c r="E47" s="24">
        <v>15196340942</v>
      </c>
      <c r="F47" s="24"/>
      <c r="G47" s="24">
        <v>15460220203</v>
      </c>
      <c r="H47" s="24"/>
      <c r="I47" s="24">
        <v>-263879260</v>
      </c>
      <c r="J47" s="24"/>
      <c r="K47" s="24">
        <v>780761</v>
      </c>
      <c r="L47" s="24"/>
      <c r="M47" s="24">
        <v>15196340942</v>
      </c>
      <c r="N47" s="24"/>
      <c r="O47" s="24">
        <v>15460220203</v>
      </c>
      <c r="P47" s="24"/>
      <c r="Q47" s="24">
        <v>-263879260</v>
      </c>
    </row>
    <row r="48" spans="1:17" x14ac:dyDescent="0.45">
      <c r="A48" s="1" t="s">
        <v>54</v>
      </c>
      <c r="C48" s="24">
        <v>1142895</v>
      </c>
      <c r="D48" s="24"/>
      <c r="E48" s="24">
        <v>165369955412</v>
      </c>
      <c r="F48" s="24"/>
      <c r="G48" s="24">
        <v>169278121437</v>
      </c>
      <c r="H48" s="24"/>
      <c r="I48" s="24">
        <v>-3908166024</v>
      </c>
      <c r="J48" s="24"/>
      <c r="K48" s="24">
        <v>1142895</v>
      </c>
      <c r="L48" s="24"/>
      <c r="M48" s="24">
        <v>165369955412</v>
      </c>
      <c r="N48" s="24"/>
      <c r="O48" s="24">
        <v>169278121437</v>
      </c>
      <c r="P48" s="24"/>
      <c r="Q48" s="24">
        <v>-3908166024</v>
      </c>
    </row>
    <row r="49" spans="1:17" x14ac:dyDescent="0.45">
      <c r="A49" s="1" t="s">
        <v>21</v>
      </c>
      <c r="C49" s="24">
        <v>7659395</v>
      </c>
      <c r="D49" s="24"/>
      <c r="E49" s="24">
        <v>142721085887</v>
      </c>
      <c r="F49" s="24"/>
      <c r="G49" s="24">
        <v>218691797809</v>
      </c>
      <c r="H49" s="24"/>
      <c r="I49" s="24">
        <v>-75970711921</v>
      </c>
      <c r="J49" s="24"/>
      <c r="K49" s="24">
        <v>7659395</v>
      </c>
      <c r="L49" s="24"/>
      <c r="M49" s="24">
        <v>142721085887</v>
      </c>
      <c r="N49" s="24"/>
      <c r="O49" s="24">
        <v>218691797809</v>
      </c>
      <c r="P49" s="24"/>
      <c r="Q49" s="24">
        <v>-75970711921</v>
      </c>
    </row>
    <row r="50" spans="1:17" x14ac:dyDescent="0.45">
      <c r="A50" s="1" t="s">
        <v>63</v>
      </c>
      <c r="C50" s="24">
        <v>3363718</v>
      </c>
      <c r="D50" s="24"/>
      <c r="E50" s="24">
        <v>16166808249</v>
      </c>
      <c r="F50" s="24"/>
      <c r="G50" s="24">
        <v>15491626557</v>
      </c>
      <c r="H50" s="24"/>
      <c r="I50" s="24">
        <v>675181692</v>
      </c>
      <c r="J50" s="24"/>
      <c r="K50" s="24">
        <v>3363718</v>
      </c>
      <c r="L50" s="24"/>
      <c r="M50" s="24">
        <v>16166808249</v>
      </c>
      <c r="N50" s="24"/>
      <c r="O50" s="24">
        <v>15491626557</v>
      </c>
      <c r="P50" s="24"/>
      <c r="Q50" s="24">
        <v>675181692</v>
      </c>
    </row>
    <row r="51" spans="1:17" x14ac:dyDescent="0.45">
      <c r="A51" s="1" t="s">
        <v>62</v>
      </c>
      <c r="C51" s="24">
        <v>1336367</v>
      </c>
      <c r="D51" s="24"/>
      <c r="E51" s="24">
        <v>9750570624</v>
      </c>
      <c r="F51" s="24"/>
      <c r="G51" s="24">
        <v>9746589109</v>
      </c>
      <c r="H51" s="24"/>
      <c r="I51" s="24">
        <f>3981515-12</f>
        <v>3981503</v>
      </c>
      <c r="J51" s="24"/>
      <c r="K51" s="24">
        <v>1336367</v>
      </c>
      <c r="L51" s="24"/>
      <c r="M51" s="24">
        <v>9750570624</v>
      </c>
      <c r="N51" s="24"/>
      <c r="O51" s="24">
        <v>9746589109</v>
      </c>
      <c r="P51" s="24"/>
      <c r="Q51" s="24">
        <f>3981515-12</f>
        <v>3981503</v>
      </c>
    </row>
    <row r="52" spans="1:17" x14ac:dyDescent="0.45">
      <c r="A52" s="1" t="s">
        <v>34</v>
      </c>
      <c r="C52" s="24">
        <v>48678</v>
      </c>
      <c r="D52" s="24"/>
      <c r="E52" s="24">
        <v>3855343053</v>
      </c>
      <c r="F52" s="24"/>
      <c r="G52" s="24">
        <v>4872756834</v>
      </c>
      <c r="H52" s="24"/>
      <c r="I52" s="24">
        <v>-1017413780</v>
      </c>
      <c r="J52" s="24"/>
      <c r="K52" s="24">
        <v>48678</v>
      </c>
      <c r="L52" s="24"/>
      <c r="M52" s="24">
        <v>3855343053</v>
      </c>
      <c r="N52" s="24"/>
      <c r="O52" s="24">
        <v>4872756834</v>
      </c>
      <c r="P52" s="24"/>
      <c r="Q52" s="24">
        <v>-1017413780</v>
      </c>
    </row>
    <row r="53" spans="1:17" x14ac:dyDescent="0.45">
      <c r="A53" s="1" t="s">
        <v>51</v>
      </c>
      <c r="C53" s="24">
        <v>2490764</v>
      </c>
      <c r="D53" s="24"/>
      <c r="E53" s="24">
        <f>31320691020+15</f>
        <v>31320691035</v>
      </c>
      <c r="F53" s="24"/>
      <c r="G53" s="24">
        <f>33029092349+15</f>
        <v>33029092364</v>
      </c>
      <c r="H53" s="24"/>
      <c r="I53" s="24">
        <v>-1708401328</v>
      </c>
      <c r="J53" s="24"/>
      <c r="K53" s="24">
        <v>2490764</v>
      </c>
      <c r="L53" s="24"/>
      <c r="M53" s="24">
        <f>31320691020+15</f>
        <v>31320691035</v>
      </c>
      <c r="N53" s="24"/>
      <c r="O53" s="24">
        <f>33029092349+15</f>
        <v>33029092364</v>
      </c>
      <c r="P53" s="24"/>
      <c r="Q53" s="24">
        <v>-1708401328</v>
      </c>
    </row>
    <row r="54" spans="1:17" ht="21.75" thickBot="1" x14ac:dyDescent="0.6">
      <c r="A54" s="25" t="s">
        <v>140</v>
      </c>
      <c r="C54" s="26">
        <f>SUM(C8:C53)</f>
        <v>346634743</v>
      </c>
      <c r="D54" s="24"/>
      <c r="E54" s="27">
        <f>SUM(E8:E53)</f>
        <v>3333415053822</v>
      </c>
      <c r="F54" s="30"/>
      <c r="G54" s="27">
        <f>SUM(G8:G53)</f>
        <v>3316357171088</v>
      </c>
      <c r="H54" s="24"/>
      <c r="I54" s="26">
        <f>SUM(I8:I53)</f>
        <v>17057882734</v>
      </c>
      <c r="J54" s="24"/>
      <c r="K54" s="26">
        <f>SUM(K8:K53)</f>
        <v>346634743</v>
      </c>
      <c r="L54" s="24"/>
      <c r="M54" s="27">
        <f>SUM(M8:M53)</f>
        <v>3333415053822</v>
      </c>
      <c r="N54" s="30"/>
      <c r="O54" s="27">
        <f>SUM(O8:O53)</f>
        <v>3316357171088</v>
      </c>
      <c r="P54" s="24"/>
      <c r="Q54" s="26">
        <f>SUM(Q8:Q53)</f>
        <v>17057882734</v>
      </c>
    </row>
    <row r="55" spans="1:17" ht="19.5" thickTop="1" x14ac:dyDescent="0.45">
      <c r="I55" s="3"/>
      <c r="M55" s="24"/>
      <c r="N55" s="24"/>
      <c r="O55" s="24"/>
      <c r="P55" s="24"/>
      <c r="Q55" s="24"/>
    </row>
    <row r="56" spans="1:17" x14ac:dyDescent="0.45">
      <c r="I56" s="3"/>
      <c r="M56" s="24"/>
      <c r="N56" s="24"/>
      <c r="O56" s="24"/>
      <c r="P56" s="24"/>
      <c r="Q56" s="24"/>
    </row>
    <row r="57" spans="1:17" x14ac:dyDescent="0.45">
      <c r="M57" s="24"/>
      <c r="N57" s="24"/>
      <c r="O57" s="24"/>
      <c r="P57" s="24"/>
      <c r="Q57" s="24"/>
    </row>
    <row r="58" spans="1:17" x14ac:dyDescent="0.45">
      <c r="M58" s="24"/>
      <c r="N58" s="24"/>
      <c r="O58" s="24"/>
      <c r="P58" s="24"/>
      <c r="Q58" s="24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20"/>
  <sheetViews>
    <sheetView rightToLeft="1" view="pageBreakPreview" zoomScale="90" zoomScaleNormal="100" zoomScaleSheetLayoutView="90" workbookViewId="0">
      <selection activeCell="Q17" sqref="Q17"/>
    </sheetView>
  </sheetViews>
  <sheetFormatPr defaultRowHeight="18.75" x14ac:dyDescent="0.45"/>
  <cols>
    <col min="1" max="1" width="27.57031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32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6.25" x14ac:dyDescent="0.45">
      <c r="A3" s="36" t="s">
        <v>100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6.25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6" spans="1:17" ht="24" x14ac:dyDescent="0.55000000000000004">
      <c r="A6" s="37" t="s">
        <v>3</v>
      </c>
      <c r="B6" s="8"/>
      <c r="C6" s="39" t="s">
        <v>102</v>
      </c>
      <c r="D6" s="39" t="s">
        <v>102</v>
      </c>
      <c r="E6" s="39" t="s">
        <v>102</v>
      </c>
      <c r="F6" s="39" t="s">
        <v>102</v>
      </c>
      <c r="G6" s="39" t="s">
        <v>102</v>
      </c>
      <c r="H6" s="39" t="s">
        <v>102</v>
      </c>
      <c r="I6" s="39" t="s">
        <v>102</v>
      </c>
      <c r="J6" s="8"/>
      <c r="K6" s="39" t="s">
        <v>103</v>
      </c>
      <c r="L6" s="39" t="s">
        <v>103</v>
      </c>
      <c r="M6" s="39" t="s">
        <v>103</v>
      </c>
      <c r="N6" s="39" t="s">
        <v>103</v>
      </c>
      <c r="O6" s="39" t="s">
        <v>103</v>
      </c>
      <c r="P6" s="39" t="s">
        <v>103</v>
      </c>
      <c r="Q6" s="39" t="s">
        <v>103</v>
      </c>
    </row>
    <row r="7" spans="1:17" ht="24" x14ac:dyDescent="0.55000000000000004">
      <c r="A7" s="38" t="s">
        <v>3</v>
      </c>
      <c r="B7" s="8"/>
      <c r="C7" s="39" t="s">
        <v>7</v>
      </c>
      <c r="D7" s="8"/>
      <c r="E7" s="39" t="s">
        <v>121</v>
      </c>
      <c r="F7" s="8"/>
      <c r="G7" s="39" t="s">
        <v>122</v>
      </c>
      <c r="H7" s="8"/>
      <c r="I7" s="39" t="s">
        <v>124</v>
      </c>
      <c r="J7" s="8"/>
      <c r="K7" s="39" t="s">
        <v>7</v>
      </c>
      <c r="L7" s="8"/>
      <c r="M7" s="39" t="s">
        <v>121</v>
      </c>
      <c r="N7" s="8"/>
      <c r="O7" s="39" t="s">
        <v>122</v>
      </c>
      <c r="P7" s="8"/>
      <c r="Q7" s="39" t="s">
        <v>124</v>
      </c>
    </row>
    <row r="8" spans="1:17" x14ac:dyDescent="0.45">
      <c r="A8" s="1" t="s">
        <v>33</v>
      </c>
      <c r="C8" s="24">
        <v>1703225</v>
      </c>
      <c r="D8" s="24"/>
      <c r="E8" s="24">
        <v>19193112656</v>
      </c>
      <c r="F8" s="24"/>
      <c r="G8" s="24">
        <v>18437758934</v>
      </c>
      <c r="H8" s="24"/>
      <c r="I8" s="24">
        <v>755353722</v>
      </c>
      <c r="J8" s="24"/>
      <c r="K8" s="24">
        <v>1703225</v>
      </c>
      <c r="L8" s="24"/>
      <c r="M8" s="24">
        <v>19193112656</v>
      </c>
      <c r="N8" s="24"/>
      <c r="O8" s="24">
        <v>18437758934</v>
      </c>
      <c r="P8" s="24"/>
      <c r="Q8" s="24">
        <v>755353722</v>
      </c>
    </row>
    <row r="9" spans="1:17" x14ac:dyDescent="0.45">
      <c r="A9" s="1" t="s">
        <v>22</v>
      </c>
      <c r="C9" s="24">
        <v>1</v>
      </c>
      <c r="D9" s="24"/>
      <c r="E9" s="24">
        <v>1</v>
      </c>
      <c r="F9" s="24"/>
      <c r="G9" s="24">
        <v>4357</v>
      </c>
      <c r="H9" s="24"/>
      <c r="I9" s="24">
        <v>-4356</v>
      </c>
      <c r="J9" s="24"/>
      <c r="K9" s="24">
        <v>1</v>
      </c>
      <c r="L9" s="24"/>
      <c r="M9" s="24">
        <v>1</v>
      </c>
      <c r="N9" s="24"/>
      <c r="O9" s="24">
        <v>4357</v>
      </c>
      <c r="P9" s="24"/>
      <c r="Q9" s="24">
        <v>-4356</v>
      </c>
    </row>
    <row r="10" spans="1:17" x14ac:dyDescent="0.45">
      <c r="A10" s="1" t="s">
        <v>29</v>
      </c>
      <c r="C10" s="24">
        <v>865452</v>
      </c>
      <c r="D10" s="24"/>
      <c r="E10" s="24">
        <v>71850753031</v>
      </c>
      <c r="F10" s="24"/>
      <c r="G10" s="24">
        <v>69016052320</v>
      </c>
      <c r="H10" s="24"/>
      <c r="I10" s="24">
        <v>2834700711</v>
      </c>
      <c r="J10" s="24"/>
      <c r="K10" s="24">
        <v>865452</v>
      </c>
      <c r="L10" s="24"/>
      <c r="M10" s="24">
        <v>71850753031</v>
      </c>
      <c r="N10" s="24"/>
      <c r="O10" s="24">
        <v>69016052320</v>
      </c>
      <c r="P10" s="24"/>
      <c r="Q10" s="24">
        <v>2834700711</v>
      </c>
    </row>
    <row r="11" spans="1:17" x14ac:dyDescent="0.45">
      <c r="A11" s="1" t="s">
        <v>50</v>
      </c>
      <c r="C11" s="24">
        <v>1</v>
      </c>
      <c r="D11" s="24"/>
      <c r="E11" s="24">
        <v>1</v>
      </c>
      <c r="F11" s="24"/>
      <c r="G11" s="24">
        <v>8714</v>
      </c>
      <c r="H11" s="24"/>
      <c r="I11" s="24">
        <v>-8713</v>
      </c>
      <c r="J11" s="24"/>
      <c r="K11" s="24">
        <v>1</v>
      </c>
      <c r="L11" s="24"/>
      <c r="M11" s="24">
        <v>1</v>
      </c>
      <c r="N11" s="24"/>
      <c r="O11" s="24">
        <v>8714</v>
      </c>
      <c r="P11" s="24"/>
      <c r="Q11" s="24">
        <v>-8713</v>
      </c>
    </row>
    <row r="12" spans="1:17" x14ac:dyDescent="0.45">
      <c r="A12" s="1" t="s">
        <v>42</v>
      </c>
      <c r="C12" s="24">
        <v>387504</v>
      </c>
      <c r="D12" s="24"/>
      <c r="E12" s="24">
        <v>3215263596</v>
      </c>
      <c r="F12" s="24"/>
      <c r="G12" s="24">
        <v>3439821274</v>
      </c>
      <c r="H12" s="24"/>
      <c r="I12" s="24">
        <v>-224557678</v>
      </c>
      <c r="J12" s="24"/>
      <c r="K12" s="24">
        <v>387504</v>
      </c>
      <c r="L12" s="24"/>
      <c r="M12" s="24">
        <v>3215263596</v>
      </c>
      <c r="N12" s="24"/>
      <c r="O12" s="24">
        <v>3439821274</v>
      </c>
      <c r="P12" s="24"/>
      <c r="Q12" s="24">
        <v>-224557678</v>
      </c>
    </row>
    <row r="13" spans="1:17" x14ac:dyDescent="0.45">
      <c r="A13" s="1" t="s">
        <v>17</v>
      </c>
      <c r="C13" s="24">
        <v>25000000</v>
      </c>
      <c r="D13" s="24"/>
      <c r="E13" s="24">
        <v>56824232350</v>
      </c>
      <c r="F13" s="24"/>
      <c r="G13" s="24">
        <v>54697601250</v>
      </c>
      <c r="H13" s="24"/>
      <c r="I13" s="24">
        <v>2126631100</v>
      </c>
      <c r="J13" s="24"/>
      <c r="K13" s="24">
        <v>25000000</v>
      </c>
      <c r="L13" s="24"/>
      <c r="M13" s="24">
        <v>56824232350</v>
      </c>
      <c r="N13" s="24"/>
      <c r="O13" s="24">
        <v>54697601250</v>
      </c>
      <c r="P13" s="24"/>
      <c r="Q13" s="24">
        <v>2126631100</v>
      </c>
    </row>
    <row r="14" spans="1:17" x14ac:dyDescent="0.45">
      <c r="A14" s="1" t="s">
        <v>66</v>
      </c>
      <c r="C14" s="24">
        <v>1214121</v>
      </c>
      <c r="D14" s="24"/>
      <c r="E14" s="24">
        <v>46740987673</v>
      </c>
      <c r="F14" s="24"/>
      <c r="G14" s="24">
        <v>36396668742</v>
      </c>
      <c r="H14" s="24"/>
      <c r="I14" s="24">
        <v>10344318931</v>
      </c>
      <c r="J14" s="24"/>
      <c r="K14" s="24">
        <v>1214121</v>
      </c>
      <c r="L14" s="24"/>
      <c r="M14" s="24">
        <v>46740987673</v>
      </c>
      <c r="N14" s="24"/>
      <c r="O14" s="24">
        <v>36396668742</v>
      </c>
      <c r="P14" s="24"/>
      <c r="Q14" s="24">
        <v>10344318931</v>
      </c>
    </row>
    <row r="15" spans="1:17" x14ac:dyDescent="0.45">
      <c r="A15" s="1" t="s">
        <v>15</v>
      </c>
      <c r="C15" s="24">
        <v>390597</v>
      </c>
      <c r="D15" s="24"/>
      <c r="E15" s="24">
        <v>4787868244</v>
      </c>
      <c r="F15" s="24"/>
      <c r="G15" s="24">
        <v>4550558948</v>
      </c>
      <c r="H15" s="24"/>
      <c r="I15" s="24">
        <v>237309296</v>
      </c>
      <c r="J15" s="24"/>
      <c r="K15" s="24">
        <v>390597</v>
      </c>
      <c r="L15" s="24"/>
      <c r="M15" s="24">
        <v>4787868244</v>
      </c>
      <c r="N15" s="24"/>
      <c r="O15" s="24">
        <v>4550558948</v>
      </c>
      <c r="P15" s="24"/>
      <c r="Q15" s="24">
        <v>237309296</v>
      </c>
    </row>
    <row r="16" spans="1:17" x14ac:dyDescent="0.45">
      <c r="A16" s="1" t="s">
        <v>44</v>
      </c>
      <c r="C16" s="24">
        <v>4346221</v>
      </c>
      <c r="D16" s="24"/>
      <c r="E16" s="24">
        <v>42098145175</v>
      </c>
      <c r="F16" s="24"/>
      <c r="G16" s="24">
        <v>40395375289</v>
      </c>
      <c r="H16" s="24"/>
      <c r="I16" s="24">
        <f>1702769886-82</f>
        <v>1702769804</v>
      </c>
      <c r="J16" s="24"/>
      <c r="K16" s="24">
        <v>4346221</v>
      </c>
      <c r="L16" s="24"/>
      <c r="M16" s="24">
        <v>42098145175</v>
      </c>
      <c r="N16" s="24"/>
      <c r="O16" s="24">
        <v>40395375289</v>
      </c>
      <c r="P16" s="24"/>
      <c r="Q16" s="24">
        <f>1702769886-82</f>
        <v>1702769804</v>
      </c>
    </row>
    <row r="17" spans="1:17" x14ac:dyDescent="0.45">
      <c r="A17" s="1" t="s">
        <v>43</v>
      </c>
      <c r="C17" s="24">
        <v>360826</v>
      </c>
      <c r="D17" s="24"/>
      <c r="E17" s="24">
        <v>4726795495</v>
      </c>
      <c r="F17" s="24"/>
      <c r="G17" s="24">
        <v>4842167651</v>
      </c>
      <c r="H17" s="24"/>
      <c r="I17" s="24">
        <v>-115372156</v>
      </c>
      <c r="J17" s="24"/>
      <c r="K17" s="24">
        <v>360826</v>
      </c>
      <c r="L17" s="24"/>
      <c r="M17" s="24">
        <v>4726795495</v>
      </c>
      <c r="N17" s="24"/>
      <c r="O17" s="24">
        <v>4842167651</v>
      </c>
      <c r="P17" s="24"/>
      <c r="Q17" s="24">
        <v>-115372156</v>
      </c>
    </row>
    <row r="18" spans="1:17" x14ac:dyDescent="0.45">
      <c r="A18" s="1" t="s">
        <v>30</v>
      </c>
      <c r="C18" s="24">
        <v>11896067</v>
      </c>
      <c r="D18" s="24"/>
      <c r="E18" s="24">
        <v>82941206097</v>
      </c>
      <c r="F18" s="24"/>
      <c r="G18" s="24">
        <v>86915847699</v>
      </c>
      <c r="H18" s="24"/>
      <c r="I18" s="24">
        <v>-3974641602</v>
      </c>
      <c r="J18" s="24"/>
      <c r="K18" s="24">
        <v>11896067</v>
      </c>
      <c r="L18" s="24"/>
      <c r="M18" s="24">
        <v>82941206097</v>
      </c>
      <c r="N18" s="24"/>
      <c r="O18" s="24">
        <v>86915847699</v>
      </c>
      <c r="P18" s="24"/>
      <c r="Q18" s="24">
        <v>-3974641602</v>
      </c>
    </row>
    <row r="19" spans="1:17" ht="21.75" thickBot="1" x14ac:dyDescent="0.6">
      <c r="A19" s="25" t="s">
        <v>140</v>
      </c>
      <c r="C19" s="26">
        <f>SUM(C8:C18)</f>
        <v>46164015</v>
      </c>
      <c r="D19" s="24"/>
      <c r="E19" s="27">
        <f>SUM(E8:E18)</f>
        <v>332378364319</v>
      </c>
      <c r="F19" s="24"/>
      <c r="G19" s="27">
        <f>SUM(G8:G18)</f>
        <v>318691865178</v>
      </c>
      <c r="H19" s="24"/>
      <c r="I19" s="26">
        <f>SUM(I8:I18)</f>
        <v>13686499059</v>
      </c>
      <c r="J19" s="24"/>
      <c r="K19" s="26">
        <f>SUM(K8:K18)</f>
        <v>46164015</v>
      </c>
      <c r="L19" s="24"/>
      <c r="M19" s="27">
        <f>SUM(M8:M18)</f>
        <v>332378364319</v>
      </c>
      <c r="N19" s="24"/>
      <c r="O19" s="27">
        <f>SUM(O8:O18)</f>
        <v>318691865178</v>
      </c>
      <c r="P19" s="24"/>
      <c r="Q19" s="26">
        <f>SUM(Q8:Q18)</f>
        <v>13686499059</v>
      </c>
    </row>
    <row r="20" spans="1:17" ht="19.5" thickTop="1" x14ac:dyDescent="0.45"/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61"/>
  <sheetViews>
    <sheetView rightToLeft="1" view="pageBreakPreview" zoomScaleNormal="100" zoomScaleSheetLayoutView="100" workbookViewId="0">
      <selection activeCell="I62" sqref="I62"/>
    </sheetView>
  </sheetViews>
  <sheetFormatPr defaultRowHeight="18.75" x14ac:dyDescent="0.45"/>
  <cols>
    <col min="1" max="1" width="32.4257812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6.42578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4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26.25" x14ac:dyDescent="0.45">
      <c r="A3" s="36" t="s">
        <v>100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26.25" x14ac:dyDescent="0.4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6" spans="1:21" ht="24" x14ac:dyDescent="0.55000000000000004">
      <c r="A6" s="37" t="s">
        <v>3</v>
      </c>
      <c r="B6" s="8"/>
      <c r="C6" s="39" t="s">
        <v>102</v>
      </c>
      <c r="D6" s="39" t="s">
        <v>102</v>
      </c>
      <c r="E6" s="39" t="s">
        <v>102</v>
      </c>
      <c r="F6" s="39" t="s">
        <v>102</v>
      </c>
      <c r="G6" s="39" t="s">
        <v>102</v>
      </c>
      <c r="H6" s="39" t="s">
        <v>102</v>
      </c>
      <c r="I6" s="39" t="s">
        <v>102</v>
      </c>
      <c r="J6" s="39" t="s">
        <v>102</v>
      </c>
      <c r="K6" s="39" t="s">
        <v>102</v>
      </c>
      <c r="L6" s="8"/>
      <c r="M6" s="39" t="s">
        <v>103</v>
      </c>
      <c r="N6" s="39" t="s">
        <v>103</v>
      </c>
      <c r="O6" s="39" t="s">
        <v>103</v>
      </c>
      <c r="P6" s="39" t="s">
        <v>103</v>
      </c>
      <c r="Q6" s="39" t="s">
        <v>103</v>
      </c>
      <c r="R6" s="39" t="s">
        <v>103</v>
      </c>
      <c r="S6" s="39" t="s">
        <v>103</v>
      </c>
      <c r="T6" s="39" t="s">
        <v>103</v>
      </c>
      <c r="U6" s="39" t="s">
        <v>103</v>
      </c>
    </row>
    <row r="7" spans="1:21" ht="24" x14ac:dyDescent="0.55000000000000004">
      <c r="A7" s="38" t="s">
        <v>3</v>
      </c>
      <c r="B7" s="8"/>
      <c r="C7" s="39" t="s">
        <v>125</v>
      </c>
      <c r="D7" s="8"/>
      <c r="E7" s="39" t="s">
        <v>126</v>
      </c>
      <c r="F7" s="8"/>
      <c r="G7" s="39" t="s">
        <v>127</v>
      </c>
      <c r="H7" s="8"/>
      <c r="I7" s="39" t="s">
        <v>76</v>
      </c>
      <c r="J7" s="8"/>
      <c r="K7" s="39" t="s">
        <v>128</v>
      </c>
      <c r="L7" s="8"/>
      <c r="M7" s="39" t="s">
        <v>125</v>
      </c>
      <c r="N7" s="8"/>
      <c r="O7" s="39" t="s">
        <v>126</v>
      </c>
      <c r="P7" s="8"/>
      <c r="Q7" s="39" t="s">
        <v>127</v>
      </c>
      <c r="R7" s="8"/>
      <c r="S7" s="39" t="s">
        <v>76</v>
      </c>
      <c r="T7" s="8"/>
      <c r="U7" s="39" t="s">
        <v>128</v>
      </c>
    </row>
    <row r="8" spans="1:21" x14ac:dyDescent="0.45">
      <c r="A8" s="1" t="s">
        <v>33</v>
      </c>
      <c r="C8" s="24">
        <v>0</v>
      </c>
      <c r="D8" s="24"/>
      <c r="E8" s="24">
        <v>0</v>
      </c>
      <c r="F8" s="24"/>
      <c r="G8" s="24">
        <v>755353722</v>
      </c>
      <c r="H8" s="24"/>
      <c r="I8" s="24">
        <v>755353722</v>
      </c>
      <c r="J8" s="17"/>
      <c r="K8" s="28">
        <v>1.3100000000000001E-2</v>
      </c>
      <c r="L8" s="17"/>
      <c r="M8" s="24">
        <v>0</v>
      </c>
      <c r="N8" s="24"/>
      <c r="O8" s="24">
        <v>0</v>
      </c>
      <c r="P8" s="24"/>
      <c r="Q8" s="24">
        <v>755353722</v>
      </c>
      <c r="R8" s="24"/>
      <c r="S8" s="24">
        <v>755353722</v>
      </c>
      <c r="T8" s="17"/>
      <c r="U8" s="28">
        <v>1.3100000000000001E-2</v>
      </c>
    </row>
    <row r="9" spans="1:21" x14ac:dyDescent="0.45">
      <c r="A9" s="1" t="s">
        <v>22</v>
      </c>
      <c r="C9" s="24">
        <v>0</v>
      </c>
      <c r="D9" s="24"/>
      <c r="E9" s="24">
        <v>3879558245</v>
      </c>
      <c r="F9" s="24"/>
      <c r="G9" s="24">
        <v>-4356</v>
      </c>
      <c r="H9" s="24"/>
      <c r="I9" s="24">
        <v>3879553889</v>
      </c>
      <c r="J9" s="17"/>
      <c r="K9" s="28">
        <v>6.7500000000000004E-2</v>
      </c>
      <c r="L9" s="17"/>
      <c r="M9" s="24">
        <v>0</v>
      </c>
      <c r="N9" s="24"/>
      <c r="O9" s="24">
        <v>3879558245</v>
      </c>
      <c r="P9" s="24"/>
      <c r="Q9" s="24">
        <v>-4356</v>
      </c>
      <c r="R9" s="24"/>
      <c r="S9" s="24">
        <v>3879553889</v>
      </c>
      <c r="T9" s="17"/>
      <c r="U9" s="28">
        <v>6.7500000000000004E-2</v>
      </c>
    </row>
    <row r="10" spans="1:21" x14ac:dyDescent="0.45">
      <c r="A10" s="1" t="s">
        <v>29</v>
      </c>
      <c r="C10" s="24">
        <v>0</v>
      </c>
      <c r="D10" s="24"/>
      <c r="E10" s="24">
        <v>5433024075</v>
      </c>
      <c r="F10" s="24"/>
      <c r="G10" s="24">
        <v>2834700711</v>
      </c>
      <c r="H10" s="24"/>
      <c r="I10" s="24">
        <v>8267724786</v>
      </c>
      <c r="J10" s="17"/>
      <c r="K10" s="28">
        <v>0.1439</v>
      </c>
      <c r="L10" s="17"/>
      <c r="M10" s="24">
        <v>0</v>
      </c>
      <c r="N10" s="24"/>
      <c r="O10" s="24">
        <v>5433024075</v>
      </c>
      <c r="P10" s="24"/>
      <c r="Q10" s="24">
        <v>2834700711</v>
      </c>
      <c r="R10" s="24"/>
      <c r="S10" s="24">
        <v>8267724786</v>
      </c>
      <c r="T10" s="17"/>
      <c r="U10" s="28">
        <v>0.1439</v>
      </c>
    </row>
    <row r="11" spans="1:21" x14ac:dyDescent="0.45">
      <c r="A11" s="1" t="s">
        <v>50</v>
      </c>
      <c r="C11" s="24">
        <v>0</v>
      </c>
      <c r="D11" s="24"/>
      <c r="E11" s="24">
        <v>42715782851</v>
      </c>
      <c r="F11" s="24"/>
      <c r="G11" s="24">
        <v>-8713</v>
      </c>
      <c r="H11" s="24"/>
      <c r="I11" s="24">
        <v>42715774138</v>
      </c>
      <c r="J11" s="17"/>
      <c r="K11" s="28">
        <v>0.74339999999999995</v>
      </c>
      <c r="L11" s="17"/>
      <c r="M11" s="24">
        <v>0</v>
      </c>
      <c r="N11" s="24"/>
      <c r="O11" s="24">
        <v>42715782851</v>
      </c>
      <c r="P11" s="24"/>
      <c r="Q11" s="24">
        <v>-8713</v>
      </c>
      <c r="R11" s="24"/>
      <c r="S11" s="24">
        <v>42715774138</v>
      </c>
      <c r="T11" s="17"/>
      <c r="U11" s="28">
        <v>0.74339999999999995</v>
      </c>
    </row>
    <row r="12" spans="1:21" x14ac:dyDescent="0.45">
      <c r="A12" s="1" t="s">
        <v>42</v>
      </c>
      <c r="C12" s="24">
        <v>432069346</v>
      </c>
      <c r="D12" s="24"/>
      <c r="E12" s="24">
        <v>-874348667</v>
      </c>
      <c r="F12" s="24"/>
      <c r="G12" s="24">
        <v>-224557678</v>
      </c>
      <c r="H12" s="24"/>
      <c r="I12" s="24">
        <v>-666836999</v>
      </c>
      <c r="J12" s="17"/>
      <c r="K12" s="28">
        <v>-1.1599999999999999E-2</v>
      </c>
      <c r="L12" s="17"/>
      <c r="M12" s="24">
        <v>432069346</v>
      </c>
      <c r="N12" s="24"/>
      <c r="O12" s="24">
        <v>-874348667</v>
      </c>
      <c r="P12" s="24"/>
      <c r="Q12" s="24">
        <v>-224557678</v>
      </c>
      <c r="R12" s="24"/>
      <c r="S12" s="24">
        <v>-666836999</v>
      </c>
      <c r="T12" s="17"/>
      <c r="U12" s="28">
        <v>-1.1599999999999999E-2</v>
      </c>
    </row>
    <row r="13" spans="1:21" x14ac:dyDescent="0.45">
      <c r="A13" s="1" t="s">
        <v>17</v>
      </c>
      <c r="C13" s="24">
        <v>0</v>
      </c>
      <c r="D13" s="24"/>
      <c r="E13" s="24">
        <v>0</v>
      </c>
      <c r="F13" s="24"/>
      <c r="G13" s="24">
        <v>2126631100</v>
      </c>
      <c r="H13" s="24"/>
      <c r="I13" s="24">
        <v>2126631100</v>
      </c>
      <c r="J13" s="17"/>
      <c r="K13" s="28">
        <v>3.6999999999999998E-2</v>
      </c>
      <c r="L13" s="17"/>
      <c r="M13" s="24">
        <v>0</v>
      </c>
      <c r="N13" s="24"/>
      <c r="O13" s="24">
        <v>0</v>
      </c>
      <c r="P13" s="24"/>
      <c r="Q13" s="24">
        <v>2126631100</v>
      </c>
      <c r="R13" s="24"/>
      <c r="S13" s="24">
        <v>2126631100</v>
      </c>
      <c r="T13" s="17"/>
      <c r="U13" s="28">
        <v>3.6999999999999998E-2</v>
      </c>
    </row>
    <row r="14" spans="1:21" x14ac:dyDescent="0.45">
      <c r="A14" s="1" t="s">
        <v>66</v>
      </c>
      <c r="C14" s="24">
        <v>0</v>
      </c>
      <c r="D14" s="24"/>
      <c r="E14" s="24">
        <v>0</v>
      </c>
      <c r="F14" s="24"/>
      <c r="G14" s="24">
        <v>10344318931</v>
      </c>
      <c r="H14" s="24"/>
      <c r="I14" s="24">
        <v>10344318931</v>
      </c>
      <c r="J14" s="17"/>
      <c r="K14" s="28">
        <v>0.18</v>
      </c>
      <c r="L14" s="17"/>
      <c r="M14" s="24">
        <v>0</v>
      </c>
      <c r="N14" s="24"/>
      <c r="O14" s="24">
        <v>0</v>
      </c>
      <c r="P14" s="24"/>
      <c r="Q14" s="24">
        <v>10344318931</v>
      </c>
      <c r="R14" s="24"/>
      <c r="S14" s="24">
        <v>10344318931</v>
      </c>
      <c r="T14" s="17"/>
      <c r="U14" s="28">
        <v>0.18</v>
      </c>
    </row>
    <row r="15" spans="1:21" x14ac:dyDescent="0.45">
      <c r="A15" s="1" t="s">
        <v>15</v>
      </c>
      <c r="C15" s="24">
        <v>0</v>
      </c>
      <c r="D15" s="24"/>
      <c r="E15" s="24">
        <v>0</v>
      </c>
      <c r="F15" s="24"/>
      <c r="G15" s="24">
        <v>237309296</v>
      </c>
      <c r="H15" s="24"/>
      <c r="I15" s="24">
        <v>237309296</v>
      </c>
      <c r="J15" s="17"/>
      <c r="K15" s="28">
        <v>4.1000000000000003E-3</v>
      </c>
      <c r="L15" s="17"/>
      <c r="M15" s="24">
        <v>0</v>
      </c>
      <c r="N15" s="24"/>
      <c r="O15" s="24">
        <v>0</v>
      </c>
      <c r="P15" s="24"/>
      <c r="Q15" s="24">
        <v>237309296</v>
      </c>
      <c r="R15" s="24"/>
      <c r="S15" s="24">
        <v>237309296</v>
      </c>
      <c r="T15" s="17"/>
      <c r="U15" s="28">
        <v>4.1000000000000003E-3</v>
      </c>
    </row>
    <row r="16" spans="1:21" x14ac:dyDescent="0.45">
      <c r="A16" s="1" t="s">
        <v>44</v>
      </c>
      <c r="C16" s="24">
        <v>0</v>
      </c>
      <c r="D16" s="24"/>
      <c r="E16" s="24">
        <v>16567567707</v>
      </c>
      <c r="F16" s="24"/>
      <c r="G16" s="24">
        <f>1702769886-82</f>
        <v>1702769804</v>
      </c>
      <c r="H16" s="24"/>
      <c r="I16" s="24">
        <v>18270337593</v>
      </c>
      <c r="J16" s="17"/>
      <c r="K16" s="28">
        <v>0.318</v>
      </c>
      <c r="L16" s="17"/>
      <c r="M16" s="24">
        <v>0</v>
      </c>
      <c r="N16" s="24"/>
      <c r="O16" s="24">
        <v>16567567707</v>
      </c>
      <c r="P16" s="24"/>
      <c r="Q16" s="24">
        <f>1702769886-82</f>
        <v>1702769804</v>
      </c>
      <c r="R16" s="24"/>
      <c r="S16" s="24">
        <v>18270337593</v>
      </c>
      <c r="T16" s="17"/>
      <c r="U16" s="28">
        <v>0.318</v>
      </c>
    </row>
    <row r="17" spans="1:21" x14ac:dyDescent="0.45">
      <c r="A17" s="1" t="s">
        <v>43</v>
      </c>
      <c r="C17" s="24">
        <v>0</v>
      </c>
      <c r="D17" s="24"/>
      <c r="E17" s="24">
        <v>0</v>
      </c>
      <c r="F17" s="24"/>
      <c r="G17" s="24">
        <v>-115372156</v>
      </c>
      <c r="H17" s="24"/>
      <c r="I17" s="24">
        <v>-115372156</v>
      </c>
      <c r="J17" s="17"/>
      <c r="K17" s="28">
        <v>-2E-3</v>
      </c>
      <c r="L17" s="17"/>
      <c r="M17" s="24">
        <v>0</v>
      </c>
      <c r="N17" s="24"/>
      <c r="O17" s="24">
        <v>0</v>
      </c>
      <c r="P17" s="24"/>
      <c r="Q17" s="24">
        <v>-115372156</v>
      </c>
      <c r="R17" s="24"/>
      <c r="S17" s="24">
        <v>-115372156</v>
      </c>
      <c r="T17" s="17"/>
      <c r="U17" s="28">
        <v>-2E-3</v>
      </c>
    </row>
    <row r="18" spans="1:21" x14ac:dyDescent="0.45">
      <c r="A18" s="1" t="s">
        <v>30</v>
      </c>
      <c r="C18" s="24">
        <v>971327335</v>
      </c>
      <c r="D18" s="24"/>
      <c r="E18" s="24">
        <v>0</v>
      </c>
      <c r="F18" s="24"/>
      <c r="G18" s="24">
        <v>-3974641602</v>
      </c>
      <c r="H18" s="24"/>
      <c r="I18" s="24">
        <v>-3003314267</v>
      </c>
      <c r="J18" s="17"/>
      <c r="K18" s="28">
        <v>-5.2299999999999999E-2</v>
      </c>
      <c r="L18" s="17"/>
      <c r="M18" s="24">
        <v>971327335</v>
      </c>
      <c r="N18" s="24"/>
      <c r="O18" s="24">
        <v>0</v>
      </c>
      <c r="P18" s="24"/>
      <c r="Q18" s="24">
        <v>-3974641602</v>
      </c>
      <c r="R18" s="24"/>
      <c r="S18" s="24">
        <v>-3003314267</v>
      </c>
      <c r="T18" s="17"/>
      <c r="U18" s="28">
        <v>-5.2299999999999999E-2</v>
      </c>
    </row>
    <row r="19" spans="1:21" x14ac:dyDescent="0.45">
      <c r="A19" s="1" t="s">
        <v>56</v>
      </c>
      <c r="C19" s="24">
        <v>1846142077</v>
      </c>
      <c r="D19" s="24"/>
      <c r="E19" s="24">
        <v>-1587159873</v>
      </c>
      <c r="F19" s="24"/>
      <c r="G19" s="24">
        <v>0</v>
      </c>
      <c r="H19" s="24"/>
      <c r="I19" s="24">
        <v>258982204</v>
      </c>
      <c r="J19" s="17"/>
      <c r="K19" s="28">
        <v>4.4999999999999997E-3</v>
      </c>
      <c r="L19" s="17"/>
      <c r="M19" s="24">
        <v>1846142077</v>
      </c>
      <c r="N19" s="24"/>
      <c r="O19" s="24">
        <v>-1587159873</v>
      </c>
      <c r="P19" s="24"/>
      <c r="Q19" s="24">
        <v>0</v>
      </c>
      <c r="R19" s="24"/>
      <c r="S19" s="24">
        <v>258982204</v>
      </c>
      <c r="T19" s="17"/>
      <c r="U19" s="28">
        <v>4.4999999999999997E-3</v>
      </c>
    </row>
    <row r="20" spans="1:21" x14ac:dyDescent="0.45">
      <c r="A20" s="1" t="s">
        <v>45</v>
      </c>
      <c r="C20" s="24">
        <v>9647397770</v>
      </c>
      <c r="D20" s="24"/>
      <c r="E20" s="24">
        <v>-8058342734</v>
      </c>
      <c r="F20" s="24"/>
      <c r="G20" s="24">
        <v>0</v>
      </c>
      <c r="H20" s="24"/>
      <c r="I20" s="24">
        <v>1589055036</v>
      </c>
      <c r="J20" s="17"/>
      <c r="K20" s="28">
        <v>2.7699999999999999E-2</v>
      </c>
      <c r="L20" s="17"/>
      <c r="M20" s="24">
        <v>9647397770</v>
      </c>
      <c r="N20" s="24"/>
      <c r="O20" s="24">
        <v>-8058342734</v>
      </c>
      <c r="P20" s="24"/>
      <c r="Q20" s="24">
        <v>0</v>
      </c>
      <c r="R20" s="24"/>
      <c r="S20" s="24">
        <v>1589055036</v>
      </c>
      <c r="T20" s="17"/>
      <c r="U20" s="28">
        <v>2.7699999999999999E-2</v>
      </c>
    </row>
    <row r="21" spans="1:21" x14ac:dyDescent="0.45">
      <c r="A21" s="1" t="s">
        <v>36</v>
      </c>
      <c r="C21" s="24">
        <v>739686369</v>
      </c>
      <c r="D21" s="24"/>
      <c r="E21" s="24">
        <v>-1078544250</v>
      </c>
      <c r="F21" s="24"/>
      <c r="G21" s="24">
        <v>0</v>
      </c>
      <c r="H21" s="24"/>
      <c r="I21" s="24">
        <v>-338857881</v>
      </c>
      <c r="J21" s="17"/>
      <c r="K21" s="28">
        <v>-5.8999999999999999E-3</v>
      </c>
      <c r="L21" s="17"/>
      <c r="M21" s="24">
        <v>739686369</v>
      </c>
      <c r="N21" s="24"/>
      <c r="O21" s="24">
        <v>-1078544250</v>
      </c>
      <c r="P21" s="24"/>
      <c r="Q21" s="24">
        <v>0</v>
      </c>
      <c r="R21" s="24"/>
      <c r="S21" s="24">
        <v>-338857881</v>
      </c>
      <c r="T21" s="17"/>
      <c r="U21" s="28">
        <v>-5.8999999999999999E-3</v>
      </c>
    </row>
    <row r="22" spans="1:21" x14ac:dyDescent="0.45">
      <c r="A22" s="1" t="s">
        <v>34</v>
      </c>
      <c r="C22" s="24">
        <v>267362750</v>
      </c>
      <c r="D22" s="24"/>
      <c r="E22" s="24">
        <v>-1017413780</v>
      </c>
      <c r="F22" s="24"/>
      <c r="G22" s="24">
        <v>0</v>
      </c>
      <c r="H22" s="24"/>
      <c r="I22" s="24">
        <v>-750051030</v>
      </c>
      <c r="J22" s="17"/>
      <c r="K22" s="28">
        <v>-1.3100000000000001E-2</v>
      </c>
      <c r="L22" s="17"/>
      <c r="M22" s="24">
        <v>267362750</v>
      </c>
      <c r="N22" s="24"/>
      <c r="O22" s="24">
        <v>-1017413780</v>
      </c>
      <c r="P22" s="24"/>
      <c r="Q22" s="24">
        <v>0</v>
      </c>
      <c r="R22" s="24"/>
      <c r="S22" s="24">
        <v>-750051030</v>
      </c>
      <c r="T22" s="17"/>
      <c r="U22" s="28">
        <v>-1.3100000000000001E-2</v>
      </c>
    </row>
    <row r="23" spans="1:21" x14ac:dyDescent="0.45">
      <c r="A23" s="1" t="s">
        <v>21</v>
      </c>
      <c r="C23" s="24">
        <v>888449587</v>
      </c>
      <c r="D23" s="24"/>
      <c r="E23" s="24">
        <v>-75970711921</v>
      </c>
      <c r="F23" s="24"/>
      <c r="G23" s="24">
        <v>0</v>
      </c>
      <c r="H23" s="24"/>
      <c r="I23" s="24">
        <v>-75082262334</v>
      </c>
      <c r="J23" s="17"/>
      <c r="K23" s="28">
        <v>-1.3067</v>
      </c>
      <c r="L23" s="17"/>
      <c r="M23" s="24">
        <v>888449587</v>
      </c>
      <c r="N23" s="24"/>
      <c r="O23" s="24">
        <v>-75970711921</v>
      </c>
      <c r="P23" s="24"/>
      <c r="Q23" s="24">
        <v>0</v>
      </c>
      <c r="R23" s="24"/>
      <c r="S23" s="24">
        <v>-75082262334</v>
      </c>
      <c r="T23" s="17"/>
      <c r="U23" s="28">
        <v>-1.3067</v>
      </c>
    </row>
    <row r="24" spans="1:21" x14ac:dyDescent="0.45">
      <c r="A24" s="1" t="s">
        <v>27</v>
      </c>
      <c r="C24" s="24">
        <v>7584415584</v>
      </c>
      <c r="D24" s="24"/>
      <c r="E24" s="24">
        <v>-5065678800</v>
      </c>
      <c r="F24" s="24"/>
      <c r="G24" s="24">
        <v>0</v>
      </c>
      <c r="H24" s="24"/>
      <c r="I24" s="24">
        <v>2518736784</v>
      </c>
      <c r="J24" s="17"/>
      <c r="K24" s="28">
        <v>4.3799999999999999E-2</v>
      </c>
      <c r="L24" s="17"/>
      <c r="M24" s="24">
        <v>7584415584</v>
      </c>
      <c r="N24" s="24"/>
      <c r="O24" s="24">
        <v>-5065678800</v>
      </c>
      <c r="P24" s="24"/>
      <c r="Q24" s="24">
        <v>0</v>
      </c>
      <c r="R24" s="24"/>
      <c r="S24" s="24">
        <v>2518736784</v>
      </c>
      <c r="T24" s="17"/>
      <c r="U24" s="28">
        <v>4.3799999999999999E-2</v>
      </c>
    </row>
    <row r="25" spans="1:21" x14ac:dyDescent="0.45">
      <c r="A25" s="1" t="s">
        <v>57</v>
      </c>
      <c r="C25" s="24">
        <v>0</v>
      </c>
      <c r="D25" s="24"/>
      <c r="E25" s="24">
        <v>16153312500</v>
      </c>
      <c r="F25" s="24"/>
      <c r="G25" s="24">
        <v>0</v>
      </c>
      <c r="H25" s="24"/>
      <c r="I25" s="24">
        <v>16153312500</v>
      </c>
      <c r="J25" s="17"/>
      <c r="K25" s="28">
        <v>0.28110000000000002</v>
      </c>
      <c r="L25" s="17"/>
      <c r="M25" s="24">
        <v>0</v>
      </c>
      <c r="N25" s="24"/>
      <c r="O25" s="24">
        <v>16153312500</v>
      </c>
      <c r="P25" s="24"/>
      <c r="Q25" s="24">
        <v>0</v>
      </c>
      <c r="R25" s="24"/>
      <c r="S25" s="24">
        <v>16153312500</v>
      </c>
      <c r="T25" s="17"/>
      <c r="U25" s="28">
        <v>0.28110000000000002</v>
      </c>
    </row>
    <row r="26" spans="1:21" x14ac:dyDescent="0.45">
      <c r="A26" s="1" t="s">
        <v>39</v>
      </c>
      <c r="C26" s="24">
        <v>0</v>
      </c>
      <c r="D26" s="24"/>
      <c r="E26" s="24">
        <v>-5355120622</v>
      </c>
      <c r="F26" s="24"/>
      <c r="G26" s="24">
        <v>0</v>
      </c>
      <c r="H26" s="24"/>
      <c r="I26" s="24">
        <v>-5355120622</v>
      </c>
      <c r="J26" s="17"/>
      <c r="K26" s="28">
        <v>-9.3200000000000005E-2</v>
      </c>
      <c r="L26" s="17"/>
      <c r="M26" s="24">
        <v>0</v>
      </c>
      <c r="N26" s="24"/>
      <c r="O26" s="24">
        <v>-5355120622</v>
      </c>
      <c r="P26" s="24"/>
      <c r="Q26" s="24">
        <v>0</v>
      </c>
      <c r="R26" s="24"/>
      <c r="S26" s="24">
        <v>-5355120622</v>
      </c>
      <c r="T26" s="17"/>
      <c r="U26" s="28">
        <v>-9.3200000000000005E-2</v>
      </c>
    </row>
    <row r="27" spans="1:21" x14ac:dyDescent="0.45">
      <c r="A27" s="1" t="s">
        <v>59</v>
      </c>
      <c r="C27" s="24">
        <v>0</v>
      </c>
      <c r="D27" s="24"/>
      <c r="E27" s="24">
        <v>2831358262</v>
      </c>
      <c r="F27" s="24"/>
      <c r="G27" s="24">
        <v>0</v>
      </c>
      <c r="H27" s="24"/>
      <c r="I27" s="24">
        <v>2831358262</v>
      </c>
      <c r="J27" s="17"/>
      <c r="K27" s="28">
        <v>4.9299999999999997E-2</v>
      </c>
      <c r="L27" s="17"/>
      <c r="M27" s="24">
        <v>0</v>
      </c>
      <c r="N27" s="24"/>
      <c r="O27" s="24">
        <v>2831358262</v>
      </c>
      <c r="P27" s="24"/>
      <c r="Q27" s="24">
        <v>0</v>
      </c>
      <c r="R27" s="24"/>
      <c r="S27" s="24">
        <v>2831358262</v>
      </c>
      <c r="T27" s="17"/>
      <c r="U27" s="28">
        <v>4.9299999999999997E-2</v>
      </c>
    </row>
    <row r="28" spans="1:21" x14ac:dyDescent="0.45">
      <c r="A28" s="1" t="s">
        <v>23</v>
      </c>
      <c r="C28" s="24">
        <v>0</v>
      </c>
      <c r="D28" s="24"/>
      <c r="E28" s="24">
        <v>10187024400</v>
      </c>
      <c r="F28" s="24"/>
      <c r="G28" s="24">
        <v>0</v>
      </c>
      <c r="H28" s="24"/>
      <c r="I28" s="24">
        <v>10187024400</v>
      </c>
      <c r="J28" s="17"/>
      <c r="K28" s="28">
        <v>0.17730000000000001</v>
      </c>
      <c r="L28" s="17"/>
      <c r="M28" s="24">
        <v>0</v>
      </c>
      <c r="N28" s="24"/>
      <c r="O28" s="24">
        <v>10187024400</v>
      </c>
      <c r="P28" s="24"/>
      <c r="Q28" s="24">
        <v>0</v>
      </c>
      <c r="R28" s="24"/>
      <c r="S28" s="24">
        <v>10187024400</v>
      </c>
      <c r="T28" s="17"/>
      <c r="U28" s="28">
        <v>0.17730000000000001</v>
      </c>
    </row>
    <row r="29" spans="1:21" x14ac:dyDescent="0.45">
      <c r="A29" s="1" t="s">
        <v>49</v>
      </c>
      <c r="C29" s="24">
        <v>0</v>
      </c>
      <c r="D29" s="24"/>
      <c r="E29" s="24">
        <v>3876795000</v>
      </c>
      <c r="F29" s="24"/>
      <c r="G29" s="24">
        <v>0</v>
      </c>
      <c r="H29" s="24"/>
      <c r="I29" s="24">
        <v>3876795000</v>
      </c>
      <c r="J29" s="17"/>
      <c r="K29" s="28">
        <v>6.7500000000000004E-2</v>
      </c>
      <c r="L29" s="17"/>
      <c r="M29" s="24">
        <v>0</v>
      </c>
      <c r="N29" s="24"/>
      <c r="O29" s="24">
        <v>3876795000</v>
      </c>
      <c r="P29" s="24"/>
      <c r="Q29" s="24">
        <v>0</v>
      </c>
      <c r="R29" s="24"/>
      <c r="S29" s="24">
        <v>3876795000</v>
      </c>
      <c r="T29" s="17"/>
      <c r="U29" s="28">
        <v>6.7500000000000004E-2</v>
      </c>
    </row>
    <row r="30" spans="1:21" x14ac:dyDescent="0.45">
      <c r="A30" s="1" t="s">
        <v>68</v>
      </c>
      <c r="C30" s="24">
        <v>0</v>
      </c>
      <c r="D30" s="24"/>
      <c r="E30" s="24">
        <v>777760779</v>
      </c>
      <c r="F30" s="24"/>
      <c r="G30" s="24">
        <v>0</v>
      </c>
      <c r="H30" s="24"/>
      <c r="I30" s="24">
        <v>777760779</v>
      </c>
      <c r="J30" s="17"/>
      <c r="K30" s="28">
        <v>1.35E-2</v>
      </c>
      <c r="L30" s="17"/>
      <c r="M30" s="24">
        <v>0</v>
      </c>
      <c r="N30" s="24"/>
      <c r="O30" s="24">
        <v>777760779</v>
      </c>
      <c r="P30" s="24"/>
      <c r="Q30" s="24">
        <v>0</v>
      </c>
      <c r="R30" s="24"/>
      <c r="S30" s="24">
        <v>777760779</v>
      </c>
      <c r="T30" s="17"/>
      <c r="U30" s="28">
        <v>1.35E-2</v>
      </c>
    </row>
    <row r="31" spans="1:21" x14ac:dyDescent="0.45">
      <c r="A31" s="1" t="s">
        <v>58</v>
      </c>
      <c r="C31" s="24">
        <v>0</v>
      </c>
      <c r="D31" s="24"/>
      <c r="E31" s="24">
        <v>-12207329432</v>
      </c>
      <c r="F31" s="24"/>
      <c r="G31" s="24">
        <v>0</v>
      </c>
      <c r="H31" s="24"/>
      <c r="I31" s="24">
        <v>-12207329432</v>
      </c>
      <c r="J31" s="17"/>
      <c r="K31" s="28">
        <v>-0.21249999999999999</v>
      </c>
      <c r="L31" s="17"/>
      <c r="M31" s="24">
        <v>0</v>
      </c>
      <c r="N31" s="24"/>
      <c r="O31" s="24">
        <v>-12207329432</v>
      </c>
      <c r="P31" s="24"/>
      <c r="Q31" s="24">
        <v>0</v>
      </c>
      <c r="R31" s="24"/>
      <c r="S31" s="24">
        <v>-12207329432</v>
      </c>
      <c r="T31" s="17"/>
      <c r="U31" s="28">
        <v>-0.21249999999999999</v>
      </c>
    </row>
    <row r="32" spans="1:21" x14ac:dyDescent="0.45">
      <c r="A32" s="1" t="s">
        <v>52</v>
      </c>
      <c r="C32" s="24">
        <v>0</v>
      </c>
      <c r="D32" s="24"/>
      <c r="E32" s="24">
        <v>8234247288</v>
      </c>
      <c r="F32" s="24"/>
      <c r="G32" s="24">
        <v>0</v>
      </c>
      <c r="H32" s="24"/>
      <c r="I32" s="24">
        <v>8234247288</v>
      </c>
      <c r="J32" s="17"/>
      <c r="K32" s="28">
        <v>0.14330000000000001</v>
      </c>
      <c r="L32" s="17"/>
      <c r="M32" s="24">
        <v>0</v>
      </c>
      <c r="N32" s="24"/>
      <c r="O32" s="24">
        <v>8234247288</v>
      </c>
      <c r="P32" s="24"/>
      <c r="Q32" s="24">
        <v>0</v>
      </c>
      <c r="R32" s="24"/>
      <c r="S32" s="24">
        <v>8234247288</v>
      </c>
      <c r="T32" s="17"/>
      <c r="U32" s="28">
        <v>0.14330000000000001</v>
      </c>
    </row>
    <row r="33" spans="1:21" x14ac:dyDescent="0.45">
      <c r="A33" s="1" t="s">
        <v>37</v>
      </c>
      <c r="C33" s="24">
        <v>0</v>
      </c>
      <c r="D33" s="24"/>
      <c r="E33" s="24">
        <v>4058209125</v>
      </c>
      <c r="F33" s="24"/>
      <c r="G33" s="24">
        <v>0</v>
      </c>
      <c r="H33" s="24"/>
      <c r="I33" s="24">
        <v>4058209125</v>
      </c>
      <c r="J33" s="17"/>
      <c r="K33" s="28">
        <v>7.0599999999999996E-2</v>
      </c>
      <c r="L33" s="17"/>
      <c r="M33" s="24">
        <v>0</v>
      </c>
      <c r="N33" s="24"/>
      <c r="O33" s="24">
        <v>4058209125</v>
      </c>
      <c r="P33" s="24"/>
      <c r="Q33" s="24">
        <v>0</v>
      </c>
      <c r="R33" s="24"/>
      <c r="S33" s="24">
        <v>4058209125</v>
      </c>
      <c r="T33" s="17"/>
      <c r="U33" s="28">
        <v>7.0599999999999996E-2</v>
      </c>
    </row>
    <row r="34" spans="1:21" x14ac:dyDescent="0.45">
      <c r="A34" s="1" t="s">
        <v>41</v>
      </c>
      <c r="C34" s="24">
        <v>0</v>
      </c>
      <c r="D34" s="24"/>
      <c r="E34" s="24">
        <v>224001275</v>
      </c>
      <c r="F34" s="24"/>
      <c r="G34" s="24">
        <v>0</v>
      </c>
      <c r="H34" s="24"/>
      <c r="I34" s="24">
        <v>224001275</v>
      </c>
      <c r="J34" s="17"/>
      <c r="K34" s="28">
        <v>3.8999999999999998E-3</v>
      </c>
      <c r="L34" s="17"/>
      <c r="M34" s="24">
        <v>0</v>
      </c>
      <c r="N34" s="24"/>
      <c r="O34" s="24">
        <v>224001275</v>
      </c>
      <c r="P34" s="24"/>
      <c r="Q34" s="24">
        <v>0</v>
      </c>
      <c r="R34" s="24"/>
      <c r="S34" s="24">
        <v>224001275</v>
      </c>
      <c r="T34" s="17"/>
      <c r="U34" s="28">
        <v>3.8999999999999998E-3</v>
      </c>
    </row>
    <row r="35" spans="1:21" x14ac:dyDescent="0.45">
      <c r="A35" s="1" t="s">
        <v>40</v>
      </c>
      <c r="C35" s="24">
        <v>0</v>
      </c>
      <c r="D35" s="24"/>
      <c r="E35" s="24">
        <v>4869850950</v>
      </c>
      <c r="F35" s="24"/>
      <c r="G35" s="24">
        <v>0</v>
      </c>
      <c r="H35" s="24"/>
      <c r="I35" s="24">
        <v>4869850950</v>
      </c>
      <c r="J35" s="17"/>
      <c r="K35" s="28">
        <v>8.48E-2</v>
      </c>
      <c r="L35" s="17"/>
      <c r="M35" s="24">
        <v>0</v>
      </c>
      <c r="N35" s="24"/>
      <c r="O35" s="24">
        <v>4869850950</v>
      </c>
      <c r="P35" s="24"/>
      <c r="Q35" s="24">
        <v>0</v>
      </c>
      <c r="R35" s="24"/>
      <c r="S35" s="24">
        <v>4869850950</v>
      </c>
      <c r="T35" s="17"/>
      <c r="U35" s="28">
        <v>8.48E-2</v>
      </c>
    </row>
    <row r="36" spans="1:21" x14ac:dyDescent="0.45">
      <c r="A36" s="1" t="s">
        <v>48</v>
      </c>
      <c r="C36" s="24">
        <v>0</v>
      </c>
      <c r="D36" s="24"/>
      <c r="E36" s="24">
        <v>9940500</v>
      </c>
      <c r="F36" s="24"/>
      <c r="G36" s="24">
        <v>0</v>
      </c>
      <c r="H36" s="24"/>
      <c r="I36" s="24">
        <v>9940500</v>
      </c>
      <c r="J36" s="17"/>
      <c r="K36" s="28">
        <v>2.0000000000000001E-4</v>
      </c>
      <c r="L36" s="17"/>
      <c r="M36" s="24">
        <v>0</v>
      </c>
      <c r="N36" s="24"/>
      <c r="O36" s="24">
        <v>9940500</v>
      </c>
      <c r="P36" s="24"/>
      <c r="Q36" s="24">
        <v>0</v>
      </c>
      <c r="R36" s="24"/>
      <c r="S36" s="24">
        <v>9940500</v>
      </c>
      <c r="T36" s="17"/>
      <c r="U36" s="28">
        <v>2.0000000000000001E-4</v>
      </c>
    </row>
    <row r="37" spans="1:21" x14ac:dyDescent="0.45">
      <c r="A37" s="1" t="s">
        <v>55</v>
      </c>
      <c r="C37" s="24">
        <v>0</v>
      </c>
      <c r="D37" s="24"/>
      <c r="E37" s="24">
        <v>-1146179412</v>
      </c>
      <c r="F37" s="24"/>
      <c r="G37" s="24">
        <v>0</v>
      </c>
      <c r="H37" s="24"/>
      <c r="I37" s="24">
        <v>-1146179412</v>
      </c>
      <c r="J37" s="17"/>
      <c r="K37" s="28">
        <v>-1.9900000000000001E-2</v>
      </c>
      <c r="L37" s="17"/>
      <c r="M37" s="24">
        <v>0</v>
      </c>
      <c r="N37" s="24"/>
      <c r="O37" s="24">
        <v>-1146179412</v>
      </c>
      <c r="P37" s="24"/>
      <c r="Q37" s="24">
        <v>0</v>
      </c>
      <c r="R37" s="24"/>
      <c r="S37" s="24">
        <v>-1146179412</v>
      </c>
      <c r="T37" s="17"/>
      <c r="U37" s="28">
        <v>-1.9900000000000001E-2</v>
      </c>
    </row>
    <row r="38" spans="1:21" x14ac:dyDescent="0.45">
      <c r="A38" s="1" t="s">
        <v>32</v>
      </c>
      <c r="C38" s="24">
        <v>0</v>
      </c>
      <c r="D38" s="24"/>
      <c r="E38" s="24">
        <v>-699811200</v>
      </c>
      <c r="F38" s="24"/>
      <c r="G38" s="24">
        <v>0</v>
      </c>
      <c r="H38" s="24"/>
      <c r="I38" s="24">
        <v>-699811200</v>
      </c>
      <c r="J38" s="17"/>
      <c r="K38" s="28">
        <v>-1.2200000000000001E-2</v>
      </c>
      <c r="L38" s="17"/>
      <c r="M38" s="24">
        <v>0</v>
      </c>
      <c r="N38" s="24"/>
      <c r="O38" s="24">
        <v>-699811200</v>
      </c>
      <c r="P38" s="24"/>
      <c r="Q38" s="24">
        <v>0</v>
      </c>
      <c r="R38" s="24"/>
      <c r="S38" s="24">
        <v>-699811200</v>
      </c>
      <c r="T38" s="17"/>
      <c r="U38" s="28">
        <v>-1.2200000000000001E-2</v>
      </c>
    </row>
    <row r="39" spans="1:21" x14ac:dyDescent="0.45">
      <c r="A39" s="1" t="s">
        <v>38</v>
      </c>
      <c r="C39" s="24">
        <v>0</v>
      </c>
      <c r="D39" s="24"/>
      <c r="E39" s="24">
        <v>9003941459</v>
      </c>
      <c r="F39" s="24"/>
      <c r="G39" s="24">
        <v>0</v>
      </c>
      <c r="H39" s="24"/>
      <c r="I39" s="24">
        <v>9003941459</v>
      </c>
      <c r="J39" s="17"/>
      <c r="K39" s="28">
        <v>0.15670000000000001</v>
      </c>
      <c r="L39" s="17"/>
      <c r="M39" s="24">
        <v>0</v>
      </c>
      <c r="N39" s="24"/>
      <c r="O39" s="24">
        <v>9003941459</v>
      </c>
      <c r="P39" s="24"/>
      <c r="Q39" s="24">
        <v>0</v>
      </c>
      <c r="R39" s="24"/>
      <c r="S39" s="24">
        <v>9003941459</v>
      </c>
      <c r="T39" s="17"/>
      <c r="U39" s="28">
        <v>0.15670000000000001</v>
      </c>
    </row>
    <row r="40" spans="1:21" x14ac:dyDescent="0.45">
      <c r="A40" s="1" t="s">
        <v>67</v>
      </c>
      <c r="C40" s="24">
        <v>0</v>
      </c>
      <c r="D40" s="24"/>
      <c r="E40" s="24">
        <v>-19217432673</v>
      </c>
      <c r="F40" s="24"/>
      <c r="G40" s="24">
        <v>0</v>
      </c>
      <c r="H40" s="24"/>
      <c r="I40" s="24">
        <v>-19217432673</v>
      </c>
      <c r="J40" s="17"/>
      <c r="K40" s="28">
        <v>-0.33450000000000002</v>
      </c>
      <c r="L40" s="17"/>
      <c r="M40" s="24">
        <v>0</v>
      </c>
      <c r="N40" s="24"/>
      <c r="O40" s="24">
        <v>-19217432673</v>
      </c>
      <c r="P40" s="24"/>
      <c r="Q40" s="24">
        <v>0</v>
      </c>
      <c r="R40" s="24"/>
      <c r="S40" s="24">
        <v>-19217432673</v>
      </c>
      <c r="T40" s="17"/>
      <c r="U40" s="28">
        <v>-0.33450000000000002</v>
      </c>
    </row>
    <row r="41" spans="1:21" x14ac:dyDescent="0.45">
      <c r="A41" s="1" t="s">
        <v>28</v>
      </c>
      <c r="C41" s="24">
        <v>0</v>
      </c>
      <c r="D41" s="24"/>
      <c r="E41" s="24">
        <v>1717346759</v>
      </c>
      <c r="F41" s="24"/>
      <c r="G41" s="24">
        <v>0</v>
      </c>
      <c r="H41" s="24"/>
      <c r="I41" s="24">
        <v>1717346759</v>
      </c>
      <c r="J41" s="17"/>
      <c r="K41" s="28">
        <v>2.9899999999999999E-2</v>
      </c>
      <c r="L41" s="17"/>
      <c r="M41" s="24">
        <v>0</v>
      </c>
      <c r="N41" s="24"/>
      <c r="O41" s="24">
        <v>1717346759</v>
      </c>
      <c r="P41" s="24"/>
      <c r="Q41" s="24">
        <v>0</v>
      </c>
      <c r="R41" s="24"/>
      <c r="S41" s="24">
        <v>1717346759</v>
      </c>
      <c r="T41" s="17"/>
      <c r="U41" s="28">
        <v>2.9899999999999999E-2</v>
      </c>
    </row>
    <row r="42" spans="1:21" x14ac:dyDescent="0.45">
      <c r="A42" s="1" t="s">
        <v>53</v>
      </c>
      <c r="C42" s="24">
        <v>0</v>
      </c>
      <c r="D42" s="24"/>
      <c r="E42" s="24">
        <v>5469611018</v>
      </c>
      <c r="F42" s="24"/>
      <c r="G42" s="24">
        <v>0</v>
      </c>
      <c r="H42" s="24"/>
      <c r="I42" s="24">
        <v>5469611018</v>
      </c>
      <c r="J42" s="17"/>
      <c r="K42" s="28">
        <v>9.5200000000000007E-2</v>
      </c>
      <c r="L42" s="17"/>
      <c r="M42" s="24">
        <v>0</v>
      </c>
      <c r="N42" s="24"/>
      <c r="O42" s="24">
        <v>5469611018</v>
      </c>
      <c r="P42" s="24"/>
      <c r="Q42" s="24">
        <v>0</v>
      </c>
      <c r="R42" s="24"/>
      <c r="S42" s="24">
        <v>5469611018</v>
      </c>
      <c r="T42" s="17"/>
      <c r="U42" s="28">
        <v>9.5200000000000007E-2</v>
      </c>
    </row>
    <row r="43" spans="1:21" x14ac:dyDescent="0.45">
      <c r="A43" s="1" t="s">
        <v>25</v>
      </c>
      <c r="C43" s="24">
        <v>0</v>
      </c>
      <c r="D43" s="24"/>
      <c r="E43" s="24">
        <v>14689147487</v>
      </c>
      <c r="F43" s="24"/>
      <c r="G43" s="24">
        <v>0</v>
      </c>
      <c r="H43" s="24"/>
      <c r="I43" s="24">
        <v>14689147487</v>
      </c>
      <c r="J43" s="17"/>
      <c r="K43" s="28">
        <v>0.25559999999999999</v>
      </c>
      <c r="L43" s="17"/>
      <c r="M43" s="24">
        <v>0</v>
      </c>
      <c r="N43" s="24"/>
      <c r="O43" s="24">
        <v>14689147487</v>
      </c>
      <c r="P43" s="24"/>
      <c r="Q43" s="24">
        <v>0</v>
      </c>
      <c r="R43" s="24"/>
      <c r="S43" s="24">
        <v>14689147487</v>
      </c>
      <c r="T43" s="17"/>
      <c r="U43" s="28">
        <v>0.25559999999999999</v>
      </c>
    </row>
    <row r="44" spans="1:21" x14ac:dyDescent="0.45">
      <c r="A44" s="1" t="s">
        <v>47</v>
      </c>
      <c r="C44" s="24">
        <v>0</v>
      </c>
      <c r="D44" s="24"/>
      <c r="E44" s="24">
        <v>12792554302</v>
      </c>
      <c r="F44" s="24"/>
      <c r="G44" s="24">
        <v>0</v>
      </c>
      <c r="H44" s="24"/>
      <c r="I44" s="24">
        <v>12792554302</v>
      </c>
      <c r="J44" s="17"/>
      <c r="K44" s="28">
        <v>0.22259999999999999</v>
      </c>
      <c r="L44" s="17"/>
      <c r="M44" s="24">
        <v>0</v>
      </c>
      <c r="N44" s="24"/>
      <c r="O44" s="24">
        <v>12792554302</v>
      </c>
      <c r="P44" s="24"/>
      <c r="Q44" s="24">
        <v>0</v>
      </c>
      <c r="R44" s="24"/>
      <c r="S44" s="24">
        <v>12792554302</v>
      </c>
      <c r="T44" s="17"/>
      <c r="U44" s="28">
        <v>0.22259999999999999</v>
      </c>
    </row>
    <row r="45" spans="1:21" x14ac:dyDescent="0.45">
      <c r="A45" s="1" t="s">
        <v>35</v>
      </c>
      <c r="C45" s="24">
        <v>0</v>
      </c>
      <c r="D45" s="24"/>
      <c r="E45" s="24">
        <v>1670004000</v>
      </c>
      <c r="F45" s="24"/>
      <c r="G45" s="24">
        <v>0</v>
      </c>
      <c r="H45" s="24"/>
      <c r="I45" s="24">
        <v>1670004000</v>
      </c>
      <c r="J45" s="17"/>
      <c r="K45" s="28">
        <v>2.9100000000000001E-2</v>
      </c>
      <c r="L45" s="17"/>
      <c r="M45" s="24">
        <v>0</v>
      </c>
      <c r="N45" s="24"/>
      <c r="O45" s="24">
        <v>1670004000</v>
      </c>
      <c r="P45" s="24"/>
      <c r="Q45" s="24">
        <v>0</v>
      </c>
      <c r="R45" s="24"/>
      <c r="S45" s="24">
        <v>1670004000</v>
      </c>
      <c r="T45" s="17"/>
      <c r="U45" s="28">
        <v>2.9100000000000001E-2</v>
      </c>
    </row>
    <row r="46" spans="1:21" x14ac:dyDescent="0.45">
      <c r="A46" s="1" t="s">
        <v>65</v>
      </c>
      <c r="C46" s="24">
        <v>0</v>
      </c>
      <c r="D46" s="24"/>
      <c r="E46" s="24">
        <v>1587923725</v>
      </c>
      <c r="F46" s="24"/>
      <c r="G46" s="24">
        <v>0</v>
      </c>
      <c r="H46" s="24"/>
      <c r="I46" s="24">
        <v>1587923725</v>
      </c>
      <c r="J46" s="17"/>
      <c r="K46" s="28">
        <v>2.76E-2</v>
      </c>
      <c r="L46" s="17"/>
      <c r="M46" s="24">
        <v>0</v>
      </c>
      <c r="N46" s="24"/>
      <c r="O46" s="24">
        <v>1587923725</v>
      </c>
      <c r="P46" s="24"/>
      <c r="Q46" s="24">
        <v>0</v>
      </c>
      <c r="R46" s="24"/>
      <c r="S46" s="24">
        <v>1587923725</v>
      </c>
      <c r="T46" s="17"/>
      <c r="U46" s="28">
        <v>2.76E-2</v>
      </c>
    </row>
    <row r="47" spans="1:21" x14ac:dyDescent="0.45">
      <c r="A47" s="1" t="s">
        <v>24</v>
      </c>
      <c r="C47" s="24">
        <v>0</v>
      </c>
      <c r="D47" s="24"/>
      <c r="E47" s="24">
        <v>4010279131</v>
      </c>
      <c r="F47" s="24"/>
      <c r="G47" s="24">
        <v>0</v>
      </c>
      <c r="H47" s="24"/>
      <c r="I47" s="24">
        <v>4010279131</v>
      </c>
      <c r="J47" s="17"/>
      <c r="K47" s="28">
        <v>6.9800000000000001E-2</v>
      </c>
      <c r="L47" s="17"/>
      <c r="M47" s="24">
        <v>0</v>
      </c>
      <c r="N47" s="24"/>
      <c r="O47" s="24">
        <v>4010279131</v>
      </c>
      <c r="P47" s="24"/>
      <c r="Q47" s="24">
        <v>0</v>
      </c>
      <c r="R47" s="24"/>
      <c r="S47" s="24">
        <v>4010279131</v>
      </c>
      <c r="T47" s="17"/>
      <c r="U47" s="28">
        <v>6.9800000000000001E-2</v>
      </c>
    </row>
    <row r="48" spans="1:21" x14ac:dyDescent="0.45">
      <c r="A48" s="1" t="s">
        <v>26</v>
      </c>
      <c r="C48" s="24">
        <v>0</v>
      </c>
      <c r="D48" s="24"/>
      <c r="E48" s="24">
        <v>1962111319</v>
      </c>
      <c r="F48" s="24"/>
      <c r="G48" s="24">
        <v>0</v>
      </c>
      <c r="H48" s="24"/>
      <c r="I48" s="24">
        <v>1962111319</v>
      </c>
      <c r="J48" s="17"/>
      <c r="K48" s="28">
        <v>3.4099999999999998E-2</v>
      </c>
      <c r="L48" s="17"/>
      <c r="M48" s="24">
        <v>0</v>
      </c>
      <c r="N48" s="24"/>
      <c r="O48" s="24">
        <v>1962111319</v>
      </c>
      <c r="P48" s="24"/>
      <c r="Q48" s="24">
        <v>0</v>
      </c>
      <c r="R48" s="24"/>
      <c r="S48" s="24">
        <v>1962111319</v>
      </c>
      <c r="T48" s="17"/>
      <c r="U48" s="28">
        <v>3.4099999999999998E-2</v>
      </c>
    </row>
    <row r="49" spans="1:21" x14ac:dyDescent="0.45">
      <c r="A49" s="1" t="s">
        <v>31</v>
      </c>
      <c r="C49" s="24">
        <v>0</v>
      </c>
      <c r="D49" s="24"/>
      <c r="E49" s="24">
        <v>-1413936679</v>
      </c>
      <c r="F49" s="24"/>
      <c r="G49" s="24">
        <v>0</v>
      </c>
      <c r="H49" s="24"/>
      <c r="I49" s="24">
        <v>-1413936679</v>
      </c>
      <c r="J49" s="17"/>
      <c r="K49" s="28">
        <v>-2.46E-2</v>
      </c>
      <c r="L49" s="17"/>
      <c r="M49" s="24">
        <v>0</v>
      </c>
      <c r="N49" s="24"/>
      <c r="O49" s="24">
        <v>-1413936679</v>
      </c>
      <c r="P49" s="24"/>
      <c r="Q49" s="24">
        <v>0</v>
      </c>
      <c r="R49" s="24"/>
      <c r="S49" s="24">
        <v>-1413936679</v>
      </c>
      <c r="T49" s="17"/>
      <c r="U49" s="28">
        <v>-2.46E-2</v>
      </c>
    </row>
    <row r="50" spans="1:21" x14ac:dyDescent="0.45">
      <c r="A50" s="1" t="s">
        <v>64</v>
      </c>
      <c r="C50" s="24">
        <v>0</v>
      </c>
      <c r="D50" s="24"/>
      <c r="E50" s="24">
        <v>2966747704</v>
      </c>
      <c r="F50" s="24"/>
      <c r="G50" s="24">
        <v>0</v>
      </c>
      <c r="H50" s="24"/>
      <c r="I50" s="24">
        <v>2966747704</v>
      </c>
      <c r="J50" s="17"/>
      <c r="K50" s="28">
        <v>5.16E-2</v>
      </c>
      <c r="L50" s="17"/>
      <c r="M50" s="24">
        <v>0</v>
      </c>
      <c r="N50" s="24"/>
      <c r="O50" s="24">
        <v>2966747704</v>
      </c>
      <c r="P50" s="24"/>
      <c r="Q50" s="24">
        <v>0</v>
      </c>
      <c r="R50" s="24"/>
      <c r="S50" s="24">
        <v>2966747704</v>
      </c>
      <c r="T50" s="17"/>
      <c r="U50" s="28">
        <v>5.16E-2</v>
      </c>
    </row>
    <row r="51" spans="1:21" x14ac:dyDescent="0.45">
      <c r="A51" s="1" t="s">
        <v>19</v>
      </c>
      <c r="C51" s="24">
        <v>0</v>
      </c>
      <c r="D51" s="24"/>
      <c r="E51" s="24">
        <v>-20645317972</v>
      </c>
      <c r="F51" s="24"/>
      <c r="G51" s="24">
        <v>0</v>
      </c>
      <c r="H51" s="24"/>
      <c r="I51" s="24">
        <v>-20645317972</v>
      </c>
      <c r="J51" s="17"/>
      <c r="K51" s="28">
        <v>-0.35930000000000001</v>
      </c>
      <c r="L51" s="17"/>
      <c r="M51" s="24">
        <v>0</v>
      </c>
      <c r="N51" s="24"/>
      <c r="O51" s="24">
        <v>-20645317972</v>
      </c>
      <c r="P51" s="24"/>
      <c r="Q51" s="24">
        <v>0</v>
      </c>
      <c r="R51" s="24"/>
      <c r="S51" s="24">
        <v>-20645317972</v>
      </c>
      <c r="T51" s="17"/>
      <c r="U51" s="28">
        <v>-0.35930000000000001</v>
      </c>
    </row>
    <row r="52" spans="1:21" x14ac:dyDescent="0.45">
      <c r="A52" s="1" t="s">
        <v>20</v>
      </c>
      <c r="C52" s="24">
        <v>0</v>
      </c>
      <c r="D52" s="24"/>
      <c r="E52" s="24">
        <v>6087260746</v>
      </c>
      <c r="F52" s="24"/>
      <c r="G52" s="24">
        <v>0</v>
      </c>
      <c r="H52" s="24"/>
      <c r="I52" s="24">
        <v>6087260746</v>
      </c>
      <c r="J52" s="17"/>
      <c r="K52" s="28">
        <v>0.10589999999999999</v>
      </c>
      <c r="L52" s="17"/>
      <c r="M52" s="24">
        <v>0</v>
      </c>
      <c r="N52" s="24"/>
      <c r="O52" s="24">
        <v>6087260746</v>
      </c>
      <c r="P52" s="24"/>
      <c r="Q52" s="24">
        <v>0</v>
      </c>
      <c r="R52" s="24"/>
      <c r="S52" s="24">
        <v>6087260746</v>
      </c>
      <c r="T52" s="17"/>
      <c r="U52" s="28">
        <v>0.10589999999999999</v>
      </c>
    </row>
    <row r="53" spans="1:21" x14ac:dyDescent="0.45">
      <c r="A53" s="1" t="s">
        <v>18</v>
      </c>
      <c r="C53" s="24">
        <v>0</v>
      </c>
      <c r="D53" s="24"/>
      <c r="E53" s="24">
        <v>-5069655000</v>
      </c>
      <c r="F53" s="24"/>
      <c r="G53" s="24">
        <v>0</v>
      </c>
      <c r="H53" s="24"/>
      <c r="I53" s="24">
        <v>-5069655000</v>
      </c>
      <c r="J53" s="17"/>
      <c r="K53" s="28">
        <v>-8.8200000000000001E-2</v>
      </c>
      <c r="L53" s="17"/>
      <c r="M53" s="24">
        <v>0</v>
      </c>
      <c r="N53" s="24"/>
      <c r="O53" s="24">
        <v>-5069655000</v>
      </c>
      <c r="P53" s="24"/>
      <c r="Q53" s="24">
        <v>0</v>
      </c>
      <c r="R53" s="24"/>
      <c r="S53" s="24">
        <v>-5069655000</v>
      </c>
      <c r="T53" s="17"/>
      <c r="U53" s="28">
        <v>-8.8200000000000001E-2</v>
      </c>
    </row>
    <row r="54" spans="1:21" x14ac:dyDescent="0.45">
      <c r="A54" s="1" t="s">
        <v>60</v>
      </c>
      <c r="C54" s="24">
        <v>0</v>
      </c>
      <c r="D54" s="24"/>
      <c r="E54" s="24">
        <v>-109211441</v>
      </c>
      <c r="F54" s="24"/>
      <c r="G54" s="24">
        <v>0</v>
      </c>
      <c r="H54" s="24"/>
      <c r="I54" s="24">
        <v>-109211441</v>
      </c>
      <c r="J54" s="17"/>
      <c r="K54" s="28">
        <v>-1.9E-3</v>
      </c>
      <c r="L54" s="17"/>
      <c r="M54" s="24">
        <v>0</v>
      </c>
      <c r="N54" s="24"/>
      <c r="O54" s="24">
        <v>-109211441</v>
      </c>
      <c r="P54" s="24"/>
      <c r="Q54" s="24">
        <v>0</v>
      </c>
      <c r="R54" s="24"/>
      <c r="S54" s="24">
        <v>-109211441</v>
      </c>
      <c r="T54" s="17"/>
      <c r="U54" s="28">
        <v>-1.9E-3</v>
      </c>
    </row>
    <row r="55" spans="1:21" x14ac:dyDescent="0.45">
      <c r="A55" s="1" t="s">
        <v>46</v>
      </c>
      <c r="C55" s="24">
        <v>0</v>
      </c>
      <c r="D55" s="24"/>
      <c r="E55" s="24">
        <v>-263879260</v>
      </c>
      <c r="F55" s="24"/>
      <c r="G55" s="24">
        <v>0</v>
      </c>
      <c r="H55" s="24"/>
      <c r="I55" s="24">
        <v>-263879260</v>
      </c>
      <c r="J55" s="17"/>
      <c r="K55" s="28">
        <v>-4.5999999999999999E-3</v>
      </c>
      <c r="L55" s="17"/>
      <c r="M55" s="24">
        <v>0</v>
      </c>
      <c r="N55" s="24"/>
      <c r="O55" s="24">
        <v>-263879260</v>
      </c>
      <c r="P55" s="24"/>
      <c r="Q55" s="24">
        <v>0</v>
      </c>
      <c r="R55" s="24"/>
      <c r="S55" s="24">
        <v>-263879260</v>
      </c>
      <c r="T55" s="17"/>
      <c r="U55" s="28">
        <v>-4.5999999999999999E-3</v>
      </c>
    </row>
    <row r="56" spans="1:21" x14ac:dyDescent="0.45">
      <c r="A56" s="1" t="s">
        <v>54</v>
      </c>
      <c r="C56" s="24">
        <v>0</v>
      </c>
      <c r="D56" s="24"/>
      <c r="E56" s="24">
        <v>-3908166024</v>
      </c>
      <c r="F56" s="24"/>
      <c r="G56" s="24">
        <v>0</v>
      </c>
      <c r="H56" s="24"/>
      <c r="I56" s="24">
        <v>-3908166024</v>
      </c>
      <c r="J56" s="17"/>
      <c r="K56" s="28">
        <v>-6.8000000000000005E-2</v>
      </c>
      <c r="L56" s="17"/>
      <c r="M56" s="24">
        <v>0</v>
      </c>
      <c r="N56" s="24"/>
      <c r="O56" s="24">
        <v>-3908166024</v>
      </c>
      <c r="P56" s="24"/>
      <c r="Q56" s="24">
        <v>0</v>
      </c>
      <c r="R56" s="24"/>
      <c r="S56" s="24">
        <v>-3908166024</v>
      </c>
      <c r="T56" s="17"/>
      <c r="U56" s="28">
        <v>-6.8000000000000005E-2</v>
      </c>
    </row>
    <row r="57" spans="1:21" x14ac:dyDescent="0.45">
      <c r="A57" s="1" t="s">
        <v>63</v>
      </c>
      <c r="C57" s="24">
        <v>0</v>
      </c>
      <c r="D57" s="24"/>
      <c r="E57" s="24">
        <v>675181692</v>
      </c>
      <c r="F57" s="24"/>
      <c r="G57" s="24">
        <v>0</v>
      </c>
      <c r="H57" s="24"/>
      <c r="I57" s="24">
        <v>675181692</v>
      </c>
      <c r="J57" s="17"/>
      <c r="K57" s="28">
        <v>1.18E-2</v>
      </c>
      <c r="L57" s="17"/>
      <c r="M57" s="24">
        <v>0</v>
      </c>
      <c r="N57" s="24"/>
      <c r="O57" s="24">
        <v>675181692</v>
      </c>
      <c r="P57" s="24"/>
      <c r="Q57" s="24">
        <v>0</v>
      </c>
      <c r="R57" s="24"/>
      <c r="S57" s="24">
        <v>675181692</v>
      </c>
      <c r="T57" s="17"/>
      <c r="U57" s="28">
        <v>1.18E-2</v>
      </c>
    </row>
    <row r="58" spans="1:21" x14ac:dyDescent="0.45">
      <c r="A58" s="1" t="s">
        <v>62</v>
      </c>
      <c r="C58" s="24">
        <v>0</v>
      </c>
      <c r="D58" s="24"/>
      <c r="E58" s="24">
        <f>3981515-12</f>
        <v>3981503</v>
      </c>
      <c r="F58" s="24"/>
      <c r="G58" s="24">
        <v>0</v>
      </c>
      <c r="H58" s="24"/>
      <c r="I58" s="24">
        <f>3981515-94</f>
        <v>3981421</v>
      </c>
      <c r="J58" s="17"/>
      <c r="K58" s="28">
        <v>1E-4</v>
      </c>
      <c r="L58" s="17"/>
      <c r="M58" s="24">
        <v>0</v>
      </c>
      <c r="N58" s="24"/>
      <c r="O58" s="24">
        <f>3981515-12</f>
        <v>3981503</v>
      </c>
      <c r="P58" s="24"/>
      <c r="Q58" s="24">
        <v>0</v>
      </c>
      <c r="R58" s="24"/>
      <c r="S58" s="24">
        <f>3981515-94</f>
        <v>3981421</v>
      </c>
      <c r="T58" s="17"/>
      <c r="U58" s="28">
        <v>1E-4</v>
      </c>
    </row>
    <row r="59" spans="1:21" x14ac:dyDescent="0.45">
      <c r="A59" s="1" t="s">
        <v>51</v>
      </c>
      <c r="C59" s="24">
        <v>0</v>
      </c>
      <c r="D59" s="24"/>
      <c r="E59" s="24">
        <v>-1708401328</v>
      </c>
      <c r="F59" s="24"/>
      <c r="G59" s="24">
        <v>0</v>
      </c>
      <c r="H59" s="24"/>
      <c r="I59" s="24">
        <v>-1708401328</v>
      </c>
      <c r="J59" s="17"/>
      <c r="K59" s="28">
        <v>-2.9700000000000001E-2</v>
      </c>
      <c r="L59" s="17"/>
      <c r="M59" s="24">
        <v>0</v>
      </c>
      <c r="N59" s="24"/>
      <c r="O59" s="24">
        <v>-1708401328</v>
      </c>
      <c r="P59" s="24"/>
      <c r="Q59" s="24">
        <v>0</v>
      </c>
      <c r="R59" s="24"/>
      <c r="S59" s="24">
        <v>-1708401328</v>
      </c>
      <c r="T59" s="17"/>
      <c r="U59" s="28">
        <v>-2.9700000000000001E-2</v>
      </c>
    </row>
    <row r="60" spans="1:21" ht="21.75" thickBot="1" x14ac:dyDescent="0.6">
      <c r="A60" s="25" t="s">
        <v>140</v>
      </c>
      <c r="C60" s="26">
        <f>SUM(C8:C59)</f>
        <v>22376850818</v>
      </c>
      <c r="D60" s="24"/>
      <c r="E60" s="26">
        <f>SUM(E8:E59)</f>
        <v>17057882734</v>
      </c>
      <c r="F60" s="24"/>
      <c r="G60" s="26">
        <f>SUM(G8:G59)</f>
        <v>13686499059</v>
      </c>
      <c r="H60" s="24"/>
      <c r="I60" s="27">
        <f>SUM(I8:I59)</f>
        <v>53121232611</v>
      </c>
      <c r="J60" s="17"/>
      <c r="K60" s="17"/>
      <c r="L60" s="17"/>
      <c r="M60" s="26">
        <f>SUM(M8:M59)</f>
        <v>22376850818</v>
      </c>
      <c r="N60" s="24"/>
      <c r="O60" s="26">
        <f>SUM(O8:O59)</f>
        <v>17057882734</v>
      </c>
      <c r="P60" s="24"/>
      <c r="Q60" s="26">
        <f>SUM(Q8:Q59)</f>
        <v>13686499059</v>
      </c>
      <c r="R60" s="24"/>
      <c r="S60" s="26">
        <f>SUM(S8:S59)</f>
        <v>53121232611</v>
      </c>
    </row>
    <row r="61" spans="1:21" ht="19.5" thickTop="1" x14ac:dyDescent="0.45">
      <c r="I61" s="9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14"/>
  <sheetViews>
    <sheetView rightToLeft="1" view="pageBreakPreview" zoomScale="110" zoomScaleNormal="100" zoomScaleSheetLayoutView="110" workbookViewId="0">
      <selection activeCell="K7" sqref="K7"/>
    </sheetView>
  </sheetViews>
  <sheetFormatPr defaultRowHeight="18.75" x14ac:dyDescent="0.45"/>
  <cols>
    <col min="1" max="1" width="21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8" ht="26.25" x14ac:dyDescent="0.45">
      <c r="A2" s="36" t="s">
        <v>0</v>
      </c>
      <c r="B2" s="36"/>
      <c r="C2" s="36"/>
      <c r="D2" s="36"/>
      <c r="E2" s="36"/>
      <c r="F2" s="36"/>
      <c r="G2" s="36"/>
    </row>
    <row r="3" spans="1:8" ht="26.25" x14ac:dyDescent="0.45">
      <c r="A3" s="36" t="s">
        <v>100</v>
      </c>
      <c r="B3" s="36"/>
      <c r="C3" s="36"/>
      <c r="D3" s="36"/>
      <c r="E3" s="36"/>
      <c r="F3" s="36"/>
      <c r="G3" s="36"/>
    </row>
    <row r="4" spans="1:8" ht="30" x14ac:dyDescent="0.45">
      <c r="A4" s="41" t="s">
        <v>2</v>
      </c>
      <c r="B4" s="41"/>
      <c r="C4" s="41"/>
      <c r="D4" s="41"/>
      <c r="E4" s="41"/>
      <c r="F4" s="41"/>
      <c r="G4" s="41"/>
    </row>
    <row r="6" spans="1:8" ht="24" x14ac:dyDescent="0.55000000000000004">
      <c r="A6" s="39" t="s">
        <v>129</v>
      </c>
      <c r="B6" s="39" t="s">
        <v>129</v>
      </c>
      <c r="C6" s="39" t="s">
        <v>129</v>
      </c>
      <c r="D6" s="8"/>
      <c r="E6" s="29" t="s">
        <v>102</v>
      </c>
      <c r="F6" s="32"/>
      <c r="G6" s="39" t="s">
        <v>103</v>
      </c>
      <c r="H6" s="39"/>
    </row>
    <row r="7" spans="1:8" ht="24" x14ac:dyDescent="0.55000000000000004">
      <c r="A7" s="39" t="s">
        <v>130</v>
      </c>
      <c r="B7" s="8"/>
      <c r="C7" s="39" t="s">
        <v>73</v>
      </c>
      <c r="D7" s="8"/>
      <c r="E7" s="39" t="s">
        <v>131</v>
      </c>
      <c r="F7" s="8"/>
      <c r="G7" s="39" t="s">
        <v>131</v>
      </c>
      <c r="H7" s="8"/>
    </row>
    <row r="8" spans="1:8" x14ac:dyDescent="0.45">
      <c r="A8" s="1" t="s">
        <v>79</v>
      </c>
      <c r="C8" s="6" t="s">
        <v>80</v>
      </c>
      <c r="D8" s="6"/>
      <c r="E8" s="10">
        <v>18578</v>
      </c>
      <c r="F8" s="10"/>
      <c r="G8" s="10">
        <v>18578</v>
      </c>
    </row>
    <row r="9" spans="1:8" x14ac:dyDescent="0.45">
      <c r="A9" s="1" t="s">
        <v>83</v>
      </c>
      <c r="C9" s="6" t="s">
        <v>84</v>
      </c>
      <c r="D9" s="6"/>
      <c r="E9" s="10">
        <v>3077</v>
      </c>
      <c r="F9" s="10"/>
      <c r="G9" s="10">
        <v>3077</v>
      </c>
    </row>
    <row r="10" spans="1:8" x14ac:dyDescent="0.45">
      <c r="A10" s="1" t="s">
        <v>86</v>
      </c>
      <c r="C10" s="6" t="s">
        <v>87</v>
      </c>
      <c r="D10" s="6"/>
      <c r="E10" s="10">
        <v>-1034</v>
      </c>
      <c r="F10" s="10"/>
      <c r="G10" s="10">
        <v>-1034</v>
      </c>
    </row>
    <row r="11" spans="1:8" x14ac:dyDescent="0.45">
      <c r="A11" s="1" t="s">
        <v>89</v>
      </c>
      <c r="C11" s="6" t="s">
        <v>90</v>
      </c>
      <c r="D11" s="6"/>
      <c r="E11" s="10">
        <v>-1056</v>
      </c>
      <c r="F11" s="10"/>
      <c r="G11" s="10">
        <v>-1056</v>
      </c>
    </row>
    <row r="12" spans="1:8" x14ac:dyDescent="0.45">
      <c r="A12" s="1" t="s">
        <v>91</v>
      </c>
      <c r="C12" s="6" t="s">
        <v>92</v>
      </c>
      <c r="D12" s="6"/>
      <c r="E12" s="10">
        <v>7002</v>
      </c>
      <c r="F12" s="10"/>
      <c r="G12" s="10">
        <v>7002</v>
      </c>
    </row>
    <row r="13" spans="1:8" ht="21.75" thickBot="1" x14ac:dyDescent="0.6">
      <c r="A13" s="25" t="s">
        <v>140</v>
      </c>
      <c r="C13" s="6"/>
      <c r="D13" s="6"/>
      <c r="E13" s="31">
        <f>SUM(E8:E12)</f>
        <v>26567</v>
      </c>
      <c r="F13" s="6"/>
      <c r="G13" s="31">
        <f>SUM(G8:G12)</f>
        <v>26567</v>
      </c>
    </row>
    <row r="14" spans="1:8" ht="19.5" thickTop="1" x14ac:dyDescent="0.45"/>
  </sheetData>
  <mergeCells count="9">
    <mergeCell ref="A2:G2"/>
    <mergeCell ref="A3:G3"/>
    <mergeCell ref="A4:G4"/>
    <mergeCell ref="G7"/>
    <mergeCell ref="G6:H6"/>
    <mergeCell ref="A7"/>
    <mergeCell ref="C7"/>
    <mergeCell ref="A6:C6"/>
    <mergeCell ref="E7"/>
  </mergeCells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15"/>
  <sheetViews>
    <sheetView rightToLeft="1" view="pageBreakPreview" zoomScale="120" zoomScaleNormal="100" zoomScaleSheetLayoutView="120" workbookViewId="0">
      <selection activeCell="C12" sqref="C12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45">
      <c r="A2" s="36" t="s">
        <v>0</v>
      </c>
      <c r="B2" s="36"/>
      <c r="C2" s="36"/>
      <c r="D2" s="36"/>
      <c r="E2" s="36"/>
    </row>
    <row r="3" spans="1:5" ht="26.25" x14ac:dyDescent="0.45">
      <c r="A3" s="36" t="s">
        <v>100</v>
      </c>
      <c r="B3" s="36"/>
      <c r="C3" s="36"/>
      <c r="D3" s="36"/>
      <c r="E3" s="36"/>
    </row>
    <row r="4" spans="1:5" ht="26.25" x14ac:dyDescent="0.45">
      <c r="A4" s="36" t="s">
        <v>2</v>
      </c>
      <c r="B4" s="36"/>
      <c r="C4" s="36"/>
      <c r="D4" s="36"/>
      <c r="E4" s="36"/>
    </row>
    <row r="6" spans="1:5" ht="24" x14ac:dyDescent="0.55000000000000004">
      <c r="A6" s="37" t="s">
        <v>132</v>
      </c>
      <c r="B6" s="8"/>
      <c r="C6" s="37" t="s">
        <v>102</v>
      </c>
      <c r="D6" s="8"/>
      <c r="E6" s="39" t="s">
        <v>6</v>
      </c>
    </row>
    <row r="7" spans="1:5" ht="24" x14ac:dyDescent="0.55000000000000004">
      <c r="A7" s="38" t="s">
        <v>132</v>
      </c>
      <c r="B7" s="8"/>
      <c r="C7" s="39" t="s">
        <v>76</v>
      </c>
      <c r="D7" s="8"/>
      <c r="E7" s="39" t="s">
        <v>76</v>
      </c>
    </row>
    <row r="8" spans="1:5" x14ac:dyDescent="0.45">
      <c r="A8" s="1" t="s">
        <v>132</v>
      </c>
      <c r="C8" s="18">
        <v>383669035</v>
      </c>
      <c r="D8" s="17"/>
      <c r="E8" s="18">
        <v>383669035</v>
      </c>
    </row>
    <row r="9" spans="1:5" x14ac:dyDescent="0.45">
      <c r="A9" s="1" t="s">
        <v>133</v>
      </c>
      <c r="C9" s="18">
        <v>26</v>
      </c>
      <c r="D9" s="17"/>
      <c r="E9" s="18">
        <v>26</v>
      </c>
    </row>
    <row r="10" spans="1:5" x14ac:dyDescent="0.45">
      <c r="A10" s="1" t="s">
        <v>134</v>
      </c>
      <c r="C10" s="18">
        <v>70421045</v>
      </c>
      <c r="D10" s="17"/>
      <c r="E10" s="18">
        <v>70421045</v>
      </c>
    </row>
    <row r="11" spans="1:5" ht="21.75" thickBot="1" x14ac:dyDescent="0.6">
      <c r="A11" s="25" t="s">
        <v>140</v>
      </c>
      <c r="C11" s="33">
        <f>SUM(C8:C10)</f>
        <v>454090106</v>
      </c>
      <c r="D11" s="17"/>
      <c r="E11" s="33">
        <f>SUM(E8:E10)</f>
        <v>454090106</v>
      </c>
    </row>
    <row r="12" spans="1:5" ht="19.5" thickTop="1" x14ac:dyDescent="0.45"/>
    <row r="13" spans="1:5" x14ac:dyDescent="0.45">
      <c r="C13" s="4"/>
    </row>
    <row r="15" spans="1:5" x14ac:dyDescent="0.45">
      <c r="C15" s="3"/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2021-06-22T09:03:40Z</dcterms:created>
  <dcterms:modified xsi:type="dcterms:W3CDTF">2021-06-29T06:58:11Z</dcterms:modified>
</cp:coreProperties>
</file>