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"/>
    </mc:Choice>
  </mc:AlternateContent>
  <xr:revisionPtr revIDLastSave="0" documentId="13_ncr:1_{0529C417-DA84-43FB-A24B-59CF13955BCE}" xr6:coauthVersionLast="45" xr6:coauthVersionMax="45" xr10:uidLastSave="{00000000-0000-0000-0000-000000000000}"/>
  <bookViews>
    <workbookView xWindow="-120" yWindow="-120" windowWidth="29040" windowHeight="15840" tabRatio="971" activeTab="8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درآمدها'!$A$1:$G$12</definedName>
    <definedName name="_xlnm.Print_Area" localSheetId="7">'درآمد سپرده بانکی'!$A$1:$G$14</definedName>
    <definedName name="_xlnm.Print_Area" localSheetId="3">'درآمد سود سهام'!$A$1:$S$53</definedName>
    <definedName name="_xlnm.Print_Area" localSheetId="4">'درآمد ناشی از تغییر قیمت اوراق'!$A$1:$Q$71</definedName>
    <definedName name="_xlnm.Print_Area" localSheetId="5">'درآمد ناشی از فروش'!$A$1:$Q$30</definedName>
    <definedName name="_xlnm.Print_Area" localSheetId="8">'سایر درآمدها'!$A$1:$E$12</definedName>
    <definedName name="_xlnm.Print_Area" localSheetId="1">سپرده!$A$1:$S$17</definedName>
    <definedName name="_xlnm.Print_Area" localSheetId="6">'سرمایه‌گذاری در سهام'!$A$1:$U$71</definedName>
    <definedName name="_xlnm.Print_Area" localSheetId="2">'سود اوراق بهادار و سپرده بانکی'!$A$1:$Q$14</definedName>
    <definedName name="_xlnm.Print_Area" localSheetId="0">سهام!$A$1:$Y$71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4" i="9" l="1"/>
  <c r="E64" i="9"/>
  <c r="C8" i="14" l="1"/>
  <c r="C11" i="14" s="1"/>
  <c r="O64" i="9"/>
  <c r="K64" i="9"/>
  <c r="M64" i="9"/>
  <c r="Q64" i="9"/>
  <c r="Q59" i="9" l="1"/>
  <c r="Q24" i="10"/>
  <c r="Q24" i="11"/>
  <c r="O66" i="11"/>
  <c r="S66" i="11"/>
  <c r="S67" i="11"/>
  <c r="G34" i="8"/>
  <c r="E34" i="8"/>
  <c r="W64" i="1" l="1"/>
  <c r="G55" i="1"/>
  <c r="C10" i="15" l="1"/>
  <c r="C7" i="15"/>
  <c r="I66" i="11"/>
  <c r="E66" i="11"/>
  <c r="I67" i="11"/>
  <c r="I61" i="9"/>
  <c r="S16" i="6"/>
  <c r="Q16" i="6"/>
  <c r="O16" i="6"/>
  <c r="M16" i="6"/>
  <c r="K16" i="6"/>
  <c r="C67" i="11" l="1"/>
  <c r="C28" i="10"/>
  <c r="I34" i="8"/>
  <c r="G13" i="13" l="1"/>
  <c r="E13" i="13"/>
  <c r="Q67" i="11"/>
  <c r="O67" i="11"/>
  <c r="M67" i="11"/>
  <c r="G67" i="11"/>
  <c r="E67" i="11"/>
  <c r="Q28" i="10"/>
  <c r="O28" i="10"/>
  <c r="M28" i="10"/>
  <c r="K28" i="10"/>
  <c r="I28" i="10"/>
  <c r="G28" i="10"/>
  <c r="E28" i="10"/>
  <c r="E59" i="9"/>
  <c r="I64" i="9"/>
  <c r="G64" i="9"/>
  <c r="K34" i="8"/>
  <c r="S34" i="8"/>
  <c r="Q34" i="8"/>
  <c r="O34" i="8"/>
  <c r="M34" i="8"/>
  <c r="Q13" i="7"/>
  <c r="O13" i="7"/>
  <c r="M13" i="7"/>
  <c r="K13" i="7"/>
  <c r="I13" i="7"/>
  <c r="G13" i="7"/>
  <c r="P30" i="10" l="1"/>
  <c r="G54" i="1"/>
  <c r="Y65" i="1" l="1"/>
  <c r="W65" i="1"/>
  <c r="U65" i="1"/>
  <c r="S65" i="1"/>
  <c r="Q65" i="1"/>
  <c r="O65" i="1"/>
  <c r="M65" i="1"/>
  <c r="K65" i="1"/>
  <c r="I65" i="1"/>
  <c r="G65" i="1"/>
  <c r="E65" i="1"/>
  <c r="C65" i="1"/>
</calcChain>
</file>

<file path=xl/sharedStrings.xml><?xml version="1.0" encoding="utf-8"?>
<sst xmlns="http://schemas.openxmlformats.org/spreadsheetml/2006/main" count="549" uniqueCount="157">
  <si>
    <t>صندوق سرمایه‌گذاری تجارت شاخصی کاردان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</si>
  <si>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</si>
  <si>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</si>
  <si>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</si>
  <si>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</si>
  <si>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</si>
  <si>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</si>
  <si>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</si>
  <si>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</si>
  <si>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</si>
  <si>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</si>
  <si>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</si>
  <si>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</si>
  <si>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</si>
  <si>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</si>
  <si>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</si>
  <si>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</si>
  <si>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</si>
  <si>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تجارت نو</t>
  </si>
  <si>
    <t>پالایش نفت بندرعباس</t>
  </si>
  <si>
    <t>پالایش نفت تبریز</t>
  </si>
  <si>
    <t>پتروشیمی پارس</t>
  </si>
  <si>
    <t>پتروشیمی پردیس</t>
  </si>
  <si>
    <t>پتروشیمی جم</t>
  </si>
  <si>
    <t>پتروشیمی غدیر</t>
  </si>
  <si>
    <t>پدیده شیمی قرن</t>
  </si>
  <si>
    <t>پلی پروپیلن جم - جم پیلن</t>
  </si>
  <si>
    <t>پلیمر آریا ساسول</t>
  </si>
  <si>
    <t>تامین سرمایه بانک ملت</t>
  </si>
  <si>
    <t>تامین سرمایه لوتوس پارسیان</t>
  </si>
  <si>
    <t>تهیه توزیع غذای دنا آفرین فدک</t>
  </si>
  <si>
    <t>توسعه‌ صنایع‌ بهشهر(هلدینگ</t>
  </si>
  <si>
    <t>تولید و توسعه سرب روی ایرانیان</t>
  </si>
  <si>
    <t>ح . پدیده شیمی قرن</t>
  </si>
  <si>
    <t>رایان هم افزا</t>
  </si>
  <si>
    <t>س. نفت و گاز و پتروشیمی تأمین</t>
  </si>
  <si>
    <t>سبحان دارو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</si>
  <si>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</si>
  <si>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</si>
  <si>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</si>
  <si>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</si>
  <si>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</si>
  <si>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سرمایه‌گذاری‌توکافولاد(هلدینگ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</si>
  <si>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</si>
  <si>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</si>
  <si>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</si>
  <si>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</si>
  <si>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</si>
  <si>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فولاد  خوزستان</t>
  </si>
  <si>
    <t>فولاد مبارکه اصفهان</t>
  </si>
  <si>
    <t>گ.مدیریت ارزش سرمایه ص ب کشوری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</si>
  <si>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</si>
  <si>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</si>
  <si>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</si>
  <si>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</si>
  <si>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</si>
  <si>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</si>
  <si>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</si>
  <si>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</si>
  <si>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</si>
  <si>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</si>
  <si>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</si>
  <si>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تولید برق عسلویه  مپنا</t>
  </si>
  <si>
    <t>سیمان‌مازندران‌</t>
  </si>
  <si>
    <t>تولیدات پتروشیمی قائد بصیر</t>
  </si>
  <si>
    <t>صنعت غذایی کورش</t>
  </si>
  <si>
    <t>سپید ماکیان</t>
  </si>
  <si>
    <t>ح . سرمایه گذاری دارویی تامین</t>
  </si>
  <si>
    <t>سرمایه‌گذاری‌صندوق‌بازنشستگی‌</t>
  </si>
  <si>
    <t>ح . مس‌ شهیدباهنر</t>
  </si>
  <si>
    <t>محصولات کاغذی لطیف</t>
  </si>
  <si>
    <t/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</si>
  <si>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</si>
  <si>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</si>
  <si>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</si>
  <si>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</si>
  <si>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</si>
  <si>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</si>
  <si>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</si>
  <si>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</si>
  <si>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</si>
  <si>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</si>
  <si>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</si>
  <si>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</si>
  <si>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</si>
  <si>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</si>
  <si>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</si>
  <si>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</si>
  <si>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</si>
  <si>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</si>
  <si>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</si>
  <si>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</si>
  <si>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</si>
  <si>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</si>
  <si>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</si>
  <si>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</si>
  <si>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</si>
  <si>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</si>
  <si>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</si>
  <si>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</si>
  <si>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</si>
  <si>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</si>
  <si>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</si>
  <si>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</si>
  <si>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</si>
  <si>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</si>
  <si>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</si>
  <si>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</si>
  <si>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</si>
  <si>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</si>
  <si>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</si>
  <si>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</si>
  <si>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</si>
  <si>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</si>
  <si>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</si>
  <si>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</si>
  <si>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</si>
  <si>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</si>
  <si>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</si>
  <si>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</si>
  <si>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</si>
  <si>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1400/03/23</t>
  </si>
  <si>
    <t>1400/03/17</t>
  </si>
  <si>
    <t>1400/04/06</t>
  </si>
  <si>
    <t>1400/04/29</t>
  </si>
  <si>
    <t>1400/04/24</t>
  </si>
  <si>
    <t>1400/03/30</t>
  </si>
  <si>
    <t>1400/04/12</t>
  </si>
  <si>
    <t>1400/04/09</t>
  </si>
  <si>
    <t>1400/04/27</t>
  </si>
  <si>
    <t>1400/04/21</t>
  </si>
  <si>
    <t>1400/04/28</t>
  </si>
  <si>
    <t>1400/04/22</t>
  </si>
  <si>
    <t>1400/03/03</t>
  </si>
  <si>
    <t>تامین سرمایه نوین</t>
  </si>
  <si>
    <t>1400/03/11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</si>
  <si>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</si>
  <si>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</si>
  <si>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</si>
  <si>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</si>
  <si>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</si>
  <si>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بانک تجارت</t>
  </si>
  <si>
    <t>ح . معدنی و صنعتی گل گهر</t>
  </si>
  <si>
    <t>البرزدارو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</si>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</sst>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#,##0\ ;\(#,##0\);\-\ ;"/>
  </numFmts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9"/>
      <color rgb="FF000000"/>
      <name val="Tahoma"/>
      <family val="2"/>
    </font>
    <font>
      <sz val="12"/>
      <name val="B Nazanin"/>
      <charset val="178"/>
    </font>
    <font>
      <sz val="12"/>
      <color theme="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 applyAlignment="1">
      <alignment horizontal="right"/>
    </xf>
    <xf numFmtId="164" fontId="6" fillId="0" borderId="0" xfId="1" applyNumberFormat="1" applyFont="1"/>
    <xf numFmtId="164" fontId="6" fillId="0" borderId="0" xfId="1" applyNumberFormat="1" applyFont="1" applyAlignment="1">
      <alignment horizontal="right" readingOrder="2"/>
    </xf>
    <xf numFmtId="0" fontId="1" fillId="0" borderId="0" xfId="0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3" fontId="1" fillId="0" borderId="0" xfId="0" applyNumberFormat="1" applyFont="1" applyFill="1"/>
    <xf numFmtId="3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6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Fill="1"/>
    <xf numFmtId="0" fontId="1" fillId="0" borderId="0" xfId="0" applyFont="1" applyFill="1"/>
    <xf numFmtId="10" fontId="1" fillId="0" borderId="0" xfId="0" applyNumberFormat="1" applyFont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/>
    <xf numFmtId="165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9"/>
  <sheetViews>
    <sheetView rightToLeft="1" view="pageBreakPreview" topLeftCell="A52" zoomScale="90" zoomScaleNormal="100" zoomScaleSheetLayoutView="90" workbookViewId="0">
      <selection activeCell="K56" sqref="K56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30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30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6" spans="1:25" ht="30" x14ac:dyDescent="0.45">
      <c r="A6" s="37" t="s">
        <v>3</v>
      </c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I6" s="36" t="s">
        <v>5</v>
      </c>
      <c r="J6" s="36" t="s">
        <v>5</v>
      </c>
      <c r="K6" s="36" t="s">
        <v>5</v>
      </c>
      <c r="L6" s="36" t="s">
        <v>5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  <c r="T6" s="36" t="s">
        <v>6</v>
      </c>
      <c r="U6" s="36" t="s">
        <v>6</v>
      </c>
      <c r="V6" s="36" t="s">
        <v>6</v>
      </c>
      <c r="W6" s="36" t="s">
        <v>6</v>
      </c>
      <c r="X6" s="36" t="s">
        <v>6</v>
      </c>
      <c r="Y6" s="36" t="s">
        <v>6</v>
      </c>
    </row>
    <row r="7" spans="1:25" ht="30" x14ac:dyDescent="0.45">
      <c r="A7" s="34" t="s">
        <v>3</v>
      </c>
      <c r="C7" s="34" t="s">
        <v>7</v>
      </c>
      <c r="E7" s="34" t="s">
        <v>8</v>
      </c>
      <c r="G7" s="34" t="s">
        <v>9</v>
      </c>
      <c r="I7" s="36" t="s">
        <v>10</v>
      </c>
      <c r="J7" s="36" t="s">
        <v>10</v>
      </c>
      <c r="K7" s="36" t="s">
        <v>10</v>
      </c>
      <c r="M7" s="36" t="s">
        <v>11</v>
      </c>
      <c r="N7" s="36" t="s">
        <v>11</v>
      </c>
      <c r="O7" s="36" t="s">
        <v>11</v>
      </c>
      <c r="Q7" s="34" t="s">
        <v>7</v>
      </c>
      <c r="S7" s="34" t="s">
        <v>12</v>
      </c>
      <c r="U7" s="34" t="s">
        <v>8</v>
      </c>
      <c r="W7" s="34" t="s">
        <v>9</v>
      </c>
      <c r="Y7" s="34" t="s">
        <v>13</v>
      </c>
    </row>
    <row r="8" spans="1:25" ht="30" x14ac:dyDescent="0.45">
      <c r="A8" s="35" t="s">
        <v>3</v>
      </c>
      <c r="C8" s="35" t="s">
        <v>7</v>
      </c>
      <c r="E8" s="35" t="s">
        <v>8</v>
      </c>
      <c r="G8" s="35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35" t="s">
        <v>7</v>
      </c>
      <c r="S8" s="35" t="s">
        <v>12</v>
      </c>
      <c r="U8" s="35" t="s">
        <v>8</v>
      </c>
      <c r="W8" s="35" t="s">
        <v>9</v>
      </c>
      <c r="Y8" s="35" t="s">
        <v>13</v>
      </c>
    </row>
    <row r="9" spans="1:25" ht="21" x14ac:dyDescent="0.55000000000000004">
      <c r="A9" s="2" t="s">
        <v>15</v>
      </c>
      <c r="C9" s="12">
        <v>15000000</v>
      </c>
      <c r="D9" s="12"/>
      <c r="E9" s="12">
        <v>160295416200</v>
      </c>
      <c r="F9" s="12"/>
      <c r="G9" s="12">
        <v>131960137500</v>
      </c>
      <c r="H9" s="9"/>
      <c r="I9" s="12">
        <v>0</v>
      </c>
      <c r="J9" s="12"/>
      <c r="K9" s="12">
        <v>0</v>
      </c>
      <c r="L9" s="12"/>
      <c r="M9" s="12">
        <v>0</v>
      </c>
      <c r="N9" s="12"/>
      <c r="O9" s="12">
        <v>0</v>
      </c>
      <c r="P9" s="9"/>
      <c r="Q9" s="12">
        <v>15000000</v>
      </c>
      <c r="R9" s="12"/>
      <c r="S9" s="12">
        <v>9198</v>
      </c>
      <c r="T9" s="12"/>
      <c r="U9" s="12">
        <v>160295416200</v>
      </c>
      <c r="V9" s="12"/>
      <c r="W9" s="12">
        <v>137149078500</v>
      </c>
      <c r="X9" s="9"/>
      <c r="Y9" s="14">
        <v>3.44E-2</v>
      </c>
    </row>
    <row r="10" spans="1:25" ht="21" x14ac:dyDescent="0.55000000000000004">
      <c r="A10" s="2" t="s">
        <v>16</v>
      </c>
      <c r="C10" s="12">
        <v>20321813</v>
      </c>
      <c r="D10" s="12"/>
      <c r="E10" s="12">
        <v>74609862957</v>
      </c>
      <c r="F10" s="12"/>
      <c r="G10" s="12">
        <v>78783503029.335007</v>
      </c>
      <c r="H10" s="9"/>
      <c r="I10" s="12">
        <v>0</v>
      </c>
      <c r="J10" s="12"/>
      <c r="K10" s="12">
        <v>0</v>
      </c>
      <c r="L10" s="12"/>
      <c r="M10" s="12">
        <v>0</v>
      </c>
      <c r="N10" s="12"/>
      <c r="O10" s="12">
        <v>0</v>
      </c>
      <c r="P10" s="9"/>
      <c r="Q10" s="12">
        <v>20321813</v>
      </c>
      <c r="R10" s="12"/>
      <c r="S10" s="12">
        <v>3874</v>
      </c>
      <c r="T10" s="12"/>
      <c r="U10" s="12">
        <v>74609862957</v>
      </c>
      <c r="V10" s="12"/>
      <c r="W10" s="12">
        <v>78258279675.806107</v>
      </c>
      <c r="X10" s="9"/>
      <c r="Y10" s="14">
        <v>1.9599999999999999E-2</v>
      </c>
    </row>
    <row r="11" spans="1:25" ht="21" x14ac:dyDescent="0.55000000000000004">
      <c r="A11" s="2" t="s">
        <v>17</v>
      </c>
      <c r="C11" s="12">
        <v>17512629</v>
      </c>
      <c r="D11" s="12"/>
      <c r="E11" s="12">
        <v>76492715545</v>
      </c>
      <c r="F11" s="12"/>
      <c r="G11" s="12">
        <v>81993699918.589493</v>
      </c>
      <c r="H11" s="9"/>
      <c r="I11" s="12">
        <v>0</v>
      </c>
      <c r="J11" s="12"/>
      <c r="K11" s="12">
        <v>0</v>
      </c>
      <c r="L11" s="12"/>
      <c r="M11" s="12">
        <v>0</v>
      </c>
      <c r="N11" s="12"/>
      <c r="O11" s="12">
        <v>0</v>
      </c>
      <c r="P11" s="9"/>
      <c r="Q11" s="12">
        <v>17512629</v>
      </c>
      <c r="R11" s="12"/>
      <c r="S11" s="12">
        <v>4770</v>
      </c>
      <c r="T11" s="12"/>
      <c r="U11" s="12">
        <v>76492715545</v>
      </c>
      <c r="V11" s="12"/>
      <c r="W11" s="12">
        <v>83038205650.036499</v>
      </c>
      <c r="X11" s="9"/>
      <c r="Y11" s="14">
        <v>2.0799999999999999E-2</v>
      </c>
    </row>
    <row r="12" spans="1:25" ht="21" x14ac:dyDescent="0.55000000000000004">
      <c r="A12" s="2" t="s">
        <v>18</v>
      </c>
      <c r="C12" s="12">
        <v>7659395</v>
      </c>
      <c r="D12" s="12"/>
      <c r="E12" s="12">
        <v>124569806779</v>
      </c>
      <c r="F12" s="12"/>
      <c r="G12" s="28">
        <v>142721085887.314</v>
      </c>
      <c r="H12" s="29"/>
      <c r="I12" s="28">
        <v>0</v>
      </c>
      <c r="J12" s="12"/>
      <c r="K12" s="12">
        <v>0</v>
      </c>
      <c r="L12" s="12"/>
      <c r="M12" s="12">
        <v>-1200000</v>
      </c>
      <c r="N12" s="12"/>
      <c r="O12" s="12">
        <v>27010919254</v>
      </c>
      <c r="P12" s="9"/>
      <c r="Q12" s="12">
        <v>6459395</v>
      </c>
      <c r="R12" s="12"/>
      <c r="S12" s="12">
        <v>21035</v>
      </c>
      <c r="T12" s="12"/>
      <c r="U12" s="12">
        <v>105053413103</v>
      </c>
      <c r="V12" s="12"/>
      <c r="W12" s="12">
        <v>135064927250.741</v>
      </c>
      <c r="X12" s="9"/>
      <c r="Y12" s="14">
        <v>3.39E-2</v>
      </c>
    </row>
    <row r="13" spans="1:25" ht="21" x14ac:dyDescent="0.55000000000000004">
      <c r="A13" s="2" t="s">
        <v>19</v>
      </c>
      <c r="C13" s="12">
        <v>22041679</v>
      </c>
      <c r="D13" s="12"/>
      <c r="E13" s="12">
        <v>197354998974</v>
      </c>
      <c r="F13" s="12"/>
      <c r="G13" s="28">
        <v>99890110874.362</v>
      </c>
      <c r="H13" s="29"/>
      <c r="I13" s="28">
        <v>0</v>
      </c>
      <c r="J13" s="12"/>
      <c r="K13" s="12">
        <v>0</v>
      </c>
      <c r="L13" s="12"/>
      <c r="M13" s="12">
        <v>0</v>
      </c>
      <c r="N13" s="12"/>
      <c r="O13" s="12">
        <v>0</v>
      </c>
      <c r="P13" s="9"/>
      <c r="Q13" s="12">
        <v>22041679</v>
      </c>
      <c r="R13" s="12"/>
      <c r="S13" s="12">
        <v>3737</v>
      </c>
      <c r="T13" s="12"/>
      <c r="U13" s="12">
        <v>197354998974</v>
      </c>
      <c r="V13" s="12"/>
      <c r="W13" s="12">
        <v>81879654384.183197</v>
      </c>
      <c r="X13" s="9"/>
      <c r="Y13" s="14">
        <v>2.0500000000000001E-2</v>
      </c>
    </row>
    <row r="14" spans="1:25" ht="21" x14ac:dyDescent="0.55000000000000004">
      <c r="A14" s="2" t="s">
        <v>20</v>
      </c>
      <c r="C14" s="12">
        <v>3050000</v>
      </c>
      <c r="D14" s="12"/>
      <c r="E14" s="12">
        <v>73327698102</v>
      </c>
      <c r="F14" s="12"/>
      <c r="G14" s="28">
        <v>82496706525</v>
      </c>
      <c r="H14" s="29"/>
      <c r="I14" s="28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9"/>
      <c r="Q14" s="12">
        <v>3050000</v>
      </c>
      <c r="R14" s="12"/>
      <c r="S14" s="12">
        <v>33125</v>
      </c>
      <c r="T14" s="12"/>
      <c r="U14" s="12">
        <v>73327698102</v>
      </c>
      <c r="V14" s="12"/>
      <c r="W14" s="12">
        <v>100430114062.5</v>
      </c>
      <c r="X14" s="9"/>
      <c r="Y14" s="14">
        <v>2.52E-2</v>
      </c>
    </row>
    <row r="15" spans="1:25" ht="21" x14ac:dyDescent="0.55000000000000004">
      <c r="A15" s="2" t="s">
        <v>21</v>
      </c>
      <c r="C15" s="12">
        <v>1210000</v>
      </c>
      <c r="D15" s="12"/>
      <c r="E15" s="12">
        <v>193189870143</v>
      </c>
      <c r="F15" s="12"/>
      <c r="G15" s="28">
        <v>180660635100</v>
      </c>
      <c r="H15" s="29"/>
      <c r="I15" s="28">
        <v>0</v>
      </c>
      <c r="J15" s="12"/>
      <c r="K15" s="12">
        <v>0</v>
      </c>
      <c r="L15" s="12"/>
      <c r="M15" s="12">
        <v>-271150</v>
      </c>
      <c r="N15" s="12"/>
      <c r="O15" s="12">
        <v>51459430299</v>
      </c>
      <c r="P15" s="9"/>
      <c r="Q15" s="12">
        <v>938850</v>
      </c>
      <c r="R15" s="12"/>
      <c r="S15" s="12">
        <v>169700</v>
      </c>
      <c r="T15" s="12"/>
      <c r="U15" s="12">
        <v>149897776517</v>
      </c>
      <c r="V15" s="12"/>
      <c r="W15" s="12">
        <v>158374874072.25</v>
      </c>
      <c r="X15" s="9"/>
      <c r="Y15" s="14">
        <v>3.9699999999999999E-2</v>
      </c>
    </row>
    <row r="16" spans="1:25" ht="21" x14ac:dyDescent="0.55000000000000004">
      <c r="A16" s="2" t="s">
        <v>22</v>
      </c>
      <c r="C16" s="12">
        <v>1018406</v>
      </c>
      <c r="D16" s="12"/>
      <c r="E16" s="12">
        <v>97030270098</v>
      </c>
      <c r="F16" s="12"/>
      <c r="G16" s="28">
        <v>109728235433.27699</v>
      </c>
      <c r="H16" s="29"/>
      <c r="I16" s="28">
        <v>0</v>
      </c>
      <c r="J16" s="12"/>
      <c r="K16" s="12">
        <v>0</v>
      </c>
      <c r="L16" s="12"/>
      <c r="M16" s="12">
        <v>0</v>
      </c>
      <c r="N16" s="12"/>
      <c r="O16" s="12">
        <v>0</v>
      </c>
      <c r="P16" s="9"/>
      <c r="Q16" s="12">
        <v>1018406</v>
      </c>
      <c r="R16" s="12"/>
      <c r="S16" s="12">
        <v>132480</v>
      </c>
      <c r="T16" s="12"/>
      <c r="U16" s="12">
        <v>97030270098</v>
      </c>
      <c r="V16" s="12"/>
      <c r="W16" s="12">
        <v>134115662240.064</v>
      </c>
      <c r="X16" s="9"/>
      <c r="Y16" s="14">
        <v>3.3599999999999998E-2</v>
      </c>
    </row>
    <row r="17" spans="1:25" ht="21" x14ac:dyDescent="0.55000000000000004">
      <c r="A17" s="2" t="s">
        <v>23</v>
      </c>
      <c r="C17" s="12">
        <v>450652</v>
      </c>
      <c r="D17" s="12"/>
      <c r="E17" s="12">
        <v>16730965474</v>
      </c>
      <c r="F17" s="12"/>
      <c r="G17" s="28">
        <v>17202071831.040001</v>
      </c>
      <c r="H17" s="29"/>
      <c r="I17" s="28">
        <v>0</v>
      </c>
      <c r="J17" s="12"/>
      <c r="K17" s="12">
        <v>0</v>
      </c>
      <c r="L17" s="12"/>
      <c r="M17" s="12">
        <v>0</v>
      </c>
      <c r="N17" s="12"/>
      <c r="O17" s="12">
        <v>0</v>
      </c>
      <c r="P17" s="9"/>
      <c r="Q17" s="12">
        <v>450652</v>
      </c>
      <c r="R17" s="12"/>
      <c r="S17" s="12">
        <v>40000</v>
      </c>
      <c r="T17" s="12"/>
      <c r="U17" s="12">
        <v>16730965474</v>
      </c>
      <c r="V17" s="12"/>
      <c r="W17" s="12">
        <v>17918824824</v>
      </c>
      <c r="X17" s="9"/>
      <c r="Y17" s="14">
        <v>4.4999999999999997E-3</v>
      </c>
    </row>
    <row r="18" spans="1:25" ht="21" x14ac:dyDescent="0.55000000000000004">
      <c r="A18" s="2" t="s">
        <v>24</v>
      </c>
      <c r="C18" s="12">
        <v>800000</v>
      </c>
      <c r="D18" s="12"/>
      <c r="E18" s="12">
        <v>55133600000</v>
      </c>
      <c r="F18" s="12"/>
      <c r="G18" s="28">
        <v>47555352000</v>
      </c>
      <c r="H18" s="29"/>
      <c r="I18" s="28">
        <v>0</v>
      </c>
      <c r="J18" s="12"/>
      <c r="K18" s="12">
        <v>0</v>
      </c>
      <c r="L18" s="12"/>
      <c r="M18" s="12">
        <v>0</v>
      </c>
      <c r="N18" s="12"/>
      <c r="O18" s="12">
        <v>0</v>
      </c>
      <c r="P18" s="9"/>
      <c r="Q18" s="12">
        <v>800000</v>
      </c>
      <c r="R18" s="12"/>
      <c r="S18" s="12">
        <v>67900</v>
      </c>
      <c r="T18" s="12"/>
      <c r="U18" s="12">
        <v>55133600000</v>
      </c>
      <c r="V18" s="12"/>
      <c r="W18" s="12">
        <v>53996796000</v>
      </c>
      <c r="X18" s="9"/>
      <c r="Y18" s="14">
        <v>1.35E-2</v>
      </c>
    </row>
    <row r="19" spans="1:25" ht="21" x14ac:dyDescent="0.55000000000000004">
      <c r="A19" s="2" t="s">
        <v>25</v>
      </c>
      <c r="C19" s="12">
        <v>2431607</v>
      </c>
      <c r="D19" s="12"/>
      <c r="E19" s="12">
        <v>78600761613</v>
      </c>
      <c r="F19" s="12"/>
      <c r="G19" s="28">
        <v>71789026468.994995</v>
      </c>
      <c r="H19" s="29"/>
      <c r="I19" s="28">
        <v>0</v>
      </c>
      <c r="J19" s="12"/>
      <c r="K19" s="12">
        <v>0</v>
      </c>
      <c r="L19" s="12"/>
      <c r="M19" s="12">
        <v>-1760598</v>
      </c>
      <c r="N19" s="12"/>
      <c r="O19" s="12">
        <v>56445836518</v>
      </c>
      <c r="P19" s="9"/>
      <c r="Q19" s="12">
        <v>671009</v>
      </c>
      <c r="R19" s="12"/>
      <c r="S19" s="12">
        <v>33800</v>
      </c>
      <c r="T19" s="12"/>
      <c r="U19" s="12">
        <v>21690108006</v>
      </c>
      <c r="V19" s="12"/>
      <c r="W19" s="12">
        <v>22545157580.009998</v>
      </c>
      <c r="X19" s="9"/>
      <c r="Y19" s="14">
        <v>5.7000000000000002E-3</v>
      </c>
    </row>
    <row r="20" spans="1:25" ht="21" x14ac:dyDescent="0.55000000000000004">
      <c r="A20" s="2" t="s">
        <v>26</v>
      </c>
      <c r="C20" s="12">
        <v>572004</v>
      </c>
      <c r="D20" s="12"/>
      <c r="E20" s="12">
        <v>39169365577</v>
      </c>
      <c r="F20" s="12"/>
      <c r="G20" s="28">
        <v>40757289302.015999</v>
      </c>
      <c r="H20" s="29"/>
      <c r="I20" s="28">
        <v>0</v>
      </c>
      <c r="J20" s="12"/>
      <c r="K20" s="12">
        <v>0</v>
      </c>
      <c r="L20" s="12"/>
      <c r="M20" s="12">
        <v>0</v>
      </c>
      <c r="N20" s="12"/>
      <c r="O20" s="12">
        <v>0</v>
      </c>
      <c r="P20" s="9"/>
      <c r="Q20" s="12">
        <v>572004</v>
      </c>
      <c r="R20" s="12"/>
      <c r="S20" s="12">
        <v>81400</v>
      </c>
      <c r="T20" s="12"/>
      <c r="U20" s="12">
        <v>39169365577</v>
      </c>
      <c r="V20" s="12"/>
      <c r="W20" s="12">
        <v>46284086902.68</v>
      </c>
      <c r="X20" s="9"/>
      <c r="Y20" s="14">
        <v>1.1599999999999999E-2</v>
      </c>
    </row>
    <row r="21" spans="1:25" ht="21" x14ac:dyDescent="0.55000000000000004">
      <c r="A21" s="2" t="s">
        <v>27</v>
      </c>
      <c r="C21" s="12">
        <v>1793746</v>
      </c>
      <c r="D21" s="12"/>
      <c r="E21" s="12">
        <v>109521563675</v>
      </c>
      <c r="F21" s="12"/>
      <c r="G21" s="28">
        <v>148476506304.95099</v>
      </c>
      <c r="H21" s="29"/>
      <c r="I21" s="28">
        <v>0</v>
      </c>
      <c r="J21" s="12"/>
      <c r="K21" s="12">
        <v>0</v>
      </c>
      <c r="L21" s="12"/>
      <c r="M21" s="12">
        <v>0</v>
      </c>
      <c r="N21" s="12"/>
      <c r="O21" s="12">
        <v>0</v>
      </c>
      <c r="P21" s="9"/>
      <c r="Q21" s="12">
        <v>1793746</v>
      </c>
      <c r="R21" s="12"/>
      <c r="S21" s="12">
        <v>90500</v>
      </c>
      <c r="T21" s="12"/>
      <c r="U21" s="12">
        <v>109521563675</v>
      </c>
      <c r="V21" s="12"/>
      <c r="W21" s="12">
        <v>161368125622.64999</v>
      </c>
      <c r="X21" s="9"/>
      <c r="Y21" s="14">
        <v>4.0399999999999998E-2</v>
      </c>
    </row>
    <row r="22" spans="1:25" ht="21" x14ac:dyDescent="0.55000000000000004">
      <c r="A22" s="2" t="s">
        <v>28</v>
      </c>
      <c r="C22" s="12">
        <v>3363718</v>
      </c>
      <c r="D22" s="12"/>
      <c r="E22" s="12">
        <v>15491626557</v>
      </c>
      <c r="F22" s="12"/>
      <c r="G22" s="28">
        <v>16166808249.6465</v>
      </c>
      <c r="H22" s="29"/>
      <c r="I22" s="28">
        <v>6368227</v>
      </c>
      <c r="J22" s="12"/>
      <c r="K22" s="12">
        <v>32398846828</v>
      </c>
      <c r="L22" s="12"/>
      <c r="M22" s="12">
        <v>0</v>
      </c>
      <c r="N22" s="12"/>
      <c r="O22" s="12">
        <v>0</v>
      </c>
      <c r="P22" s="9"/>
      <c r="Q22" s="12">
        <v>9731945</v>
      </c>
      <c r="R22" s="12"/>
      <c r="S22" s="12">
        <v>4715</v>
      </c>
      <c r="T22" s="12"/>
      <c r="U22" s="12">
        <v>47890473385</v>
      </c>
      <c r="V22" s="12"/>
      <c r="W22" s="12">
        <v>45613098256.983704</v>
      </c>
      <c r="X22" s="9"/>
      <c r="Y22" s="14">
        <v>1.14E-2</v>
      </c>
    </row>
    <row r="23" spans="1:25" ht="21" x14ac:dyDescent="0.55000000000000004">
      <c r="A23" s="2" t="s">
        <v>29</v>
      </c>
      <c r="C23" s="12">
        <v>1336367</v>
      </c>
      <c r="D23" s="12"/>
      <c r="E23" s="12">
        <v>9746589109</v>
      </c>
      <c r="F23" s="12"/>
      <c r="G23" s="28">
        <v>9750570624.0090008</v>
      </c>
      <c r="H23" s="29"/>
      <c r="I23" s="28">
        <v>1173629</v>
      </c>
      <c r="J23" s="12"/>
      <c r="K23" s="12">
        <v>8735294932</v>
      </c>
      <c r="L23" s="12"/>
      <c r="M23" s="12">
        <v>0</v>
      </c>
      <c r="N23" s="12"/>
      <c r="O23" s="12">
        <v>0</v>
      </c>
      <c r="P23" s="9"/>
      <c r="Q23" s="12">
        <v>2509996</v>
      </c>
      <c r="R23" s="12"/>
      <c r="S23" s="12">
        <v>8100</v>
      </c>
      <c r="T23" s="12"/>
      <c r="U23" s="12">
        <v>18481884041</v>
      </c>
      <c r="V23" s="12"/>
      <c r="W23" s="12">
        <v>20209998342.779999</v>
      </c>
      <c r="X23" s="9"/>
      <c r="Y23" s="14">
        <v>5.1000000000000004E-3</v>
      </c>
    </row>
    <row r="24" spans="1:25" ht="21" x14ac:dyDescent="0.55000000000000004">
      <c r="A24" s="2" t="s">
        <v>30</v>
      </c>
      <c r="C24" s="12">
        <v>158520</v>
      </c>
      <c r="D24" s="12"/>
      <c r="E24" s="12">
        <v>951983614</v>
      </c>
      <c r="F24" s="12"/>
      <c r="G24" s="28">
        <v>3649951557.3779998</v>
      </c>
      <c r="H24" s="29"/>
      <c r="I24" s="28">
        <v>0</v>
      </c>
      <c r="J24" s="12"/>
      <c r="K24" s="12">
        <v>0</v>
      </c>
      <c r="L24" s="12"/>
      <c r="M24" s="12">
        <v>0</v>
      </c>
      <c r="N24" s="12"/>
      <c r="O24" s="12">
        <v>0</v>
      </c>
      <c r="P24" s="9"/>
      <c r="Q24" s="12">
        <v>158520</v>
      </c>
      <c r="R24" s="12"/>
      <c r="S24" s="12">
        <v>21300</v>
      </c>
      <c r="T24" s="12"/>
      <c r="U24" s="12">
        <v>951983614</v>
      </c>
      <c r="V24" s="12"/>
      <c r="W24" s="12">
        <v>3356385967.8000002</v>
      </c>
      <c r="X24" s="9"/>
      <c r="Y24" s="14">
        <v>8.0000000000000004E-4</v>
      </c>
    </row>
    <row r="25" spans="1:25" ht="21" x14ac:dyDescent="0.55000000000000004">
      <c r="A25" s="2" t="s">
        <v>31</v>
      </c>
      <c r="C25" s="12">
        <v>3200000</v>
      </c>
      <c r="D25" s="12"/>
      <c r="E25" s="12">
        <v>96611401715</v>
      </c>
      <c r="F25" s="12"/>
      <c r="G25" s="28">
        <v>29105784000</v>
      </c>
      <c r="H25" s="29"/>
      <c r="I25" s="28">
        <v>0</v>
      </c>
      <c r="J25" s="12"/>
      <c r="K25" s="12">
        <v>0</v>
      </c>
      <c r="L25" s="12"/>
      <c r="M25" s="12">
        <v>0</v>
      </c>
      <c r="N25" s="12"/>
      <c r="O25" s="12">
        <v>0</v>
      </c>
      <c r="P25" s="9"/>
      <c r="Q25" s="12">
        <v>3200000</v>
      </c>
      <c r="R25" s="12"/>
      <c r="S25" s="12">
        <v>11250</v>
      </c>
      <c r="T25" s="12"/>
      <c r="U25" s="12">
        <v>96611401715</v>
      </c>
      <c r="V25" s="12"/>
      <c r="W25" s="12">
        <v>35785800000</v>
      </c>
      <c r="X25" s="9"/>
      <c r="Y25" s="14">
        <v>8.9999999999999993E-3</v>
      </c>
    </row>
    <row r="26" spans="1:25" ht="21" x14ac:dyDescent="0.55000000000000004">
      <c r="A26" s="2" t="s">
        <v>32</v>
      </c>
      <c r="C26" s="12">
        <v>95581</v>
      </c>
      <c r="D26" s="12"/>
      <c r="E26" s="12">
        <v>750226917</v>
      </c>
      <c r="F26" s="12"/>
      <c r="G26" s="28">
        <v>1527987696.8301001</v>
      </c>
      <c r="H26" s="29"/>
      <c r="I26" s="28">
        <v>0</v>
      </c>
      <c r="J26" s="12"/>
      <c r="K26" s="12">
        <v>0</v>
      </c>
      <c r="L26" s="12"/>
      <c r="M26" s="12">
        <v>0</v>
      </c>
      <c r="N26" s="12"/>
      <c r="O26" s="12">
        <v>0</v>
      </c>
      <c r="P26" s="9"/>
      <c r="Q26" s="12">
        <v>95581</v>
      </c>
      <c r="R26" s="12"/>
      <c r="S26" s="12">
        <v>14950</v>
      </c>
      <c r="T26" s="12"/>
      <c r="U26" s="12">
        <v>750226917</v>
      </c>
      <c r="V26" s="12"/>
      <c r="W26" s="12">
        <v>1420433781.0975001</v>
      </c>
      <c r="X26" s="9"/>
      <c r="Y26" s="14">
        <v>4.0000000000000002E-4</v>
      </c>
    </row>
    <row r="27" spans="1:25" ht="21" x14ac:dyDescent="0.55000000000000004">
      <c r="A27" s="2" t="s">
        <v>33</v>
      </c>
      <c r="C27" s="12">
        <v>2431607</v>
      </c>
      <c r="D27" s="12"/>
      <c r="E27" s="12">
        <v>76165226061</v>
      </c>
      <c r="F27" s="12"/>
      <c r="G27" s="28">
        <v>56947793387.526001</v>
      </c>
      <c r="H27" s="29"/>
      <c r="I27" s="28">
        <v>0</v>
      </c>
      <c r="J27" s="12"/>
      <c r="K27" s="12">
        <v>0</v>
      </c>
      <c r="L27" s="12"/>
      <c r="M27" s="12">
        <v>-2431607</v>
      </c>
      <c r="N27" s="12"/>
      <c r="O27" s="12">
        <v>58997463077</v>
      </c>
      <c r="P27" s="9"/>
      <c r="Q27" s="12">
        <v>0</v>
      </c>
      <c r="R27" s="12"/>
      <c r="S27" s="12">
        <v>0</v>
      </c>
      <c r="T27" s="12"/>
      <c r="U27" s="12">
        <v>0</v>
      </c>
      <c r="V27" s="12"/>
      <c r="W27" s="12">
        <v>0</v>
      </c>
      <c r="X27" s="9"/>
      <c r="Y27" s="14">
        <v>0</v>
      </c>
    </row>
    <row r="28" spans="1:25" ht="21" x14ac:dyDescent="0.55000000000000004">
      <c r="A28" s="2" t="s">
        <v>34</v>
      </c>
      <c r="C28" s="12">
        <v>48678</v>
      </c>
      <c r="D28" s="12"/>
      <c r="E28" s="12">
        <v>1218513779</v>
      </c>
      <c r="F28" s="12"/>
      <c r="G28" s="28">
        <v>3855343053.0825</v>
      </c>
      <c r="H28" s="29"/>
      <c r="I28" s="28">
        <v>0</v>
      </c>
      <c r="J28" s="12"/>
      <c r="K28" s="12">
        <v>0</v>
      </c>
      <c r="L28" s="12"/>
      <c r="M28" s="12">
        <v>0</v>
      </c>
      <c r="N28" s="12"/>
      <c r="O28" s="12">
        <v>0</v>
      </c>
      <c r="P28" s="9"/>
      <c r="Q28" s="12">
        <v>48678</v>
      </c>
      <c r="R28" s="12"/>
      <c r="S28" s="12">
        <v>78995</v>
      </c>
      <c r="T28" s="12"/>
      <c r="U28" s="12">
        <v>1218513779</v>
      </c>
      <c r="V28" s="12"/>
      <c r="W28" s="12">
        <v>3822438964.2705002</v>
      </c>
      <c r="X28" s="9"/>
      <c r="Y28" s="14">
        <v>1E-3</v>
      </c>
    </row>
    <row r="29" spans="1:25" ht="21" x14ac:dyDescent="0.55000000000000004">
      <c r="A29" s="2" t="s">
        <v>35</v>
      </c>
      <c r="C29" s="12">
        <v>6000000</v>
      </c>
      <c r="D29" s="12"/>
      <c r="E29" s="12">
        <v>71165980499</v>
      </c>
      <c r="F29" s="12"/>
      <c r="G29" s="28">
        <v>63460152000</v>
      </c>
      <c r="H29" s="29"/>
      <c r="I29" s="28">
        <v>0</v>
      </c>
      <c r="J29" s="12"/>
      <c r="K29" s="12">
        <v>0</v>
      </c>
      <c r="L29" s="12"/>
      <c r="M29" s="12">
        <v>0</v>
      </c>
      <c r="N29" s="12"/>
      <c r="O29" s="12">
        <v>0</v>
      </c>
      <c r="P29" s="9"/>
      <c r="Q29" s="12">
        <v>6000000</v>
      </c>
      <c r="R29" s="12"/>
      <c r="S29" s="12">
        <v>14390</v>
      </c>
      <c r="T29" s="12"/>
      <c r="U29" s="12">
        <v>71165980499</v>
      </c>
      <c r="V29" s="12"/>
      <c r="W29" s="12">
        <v>85826277000</v>
      </c>
      <c r="X29" s="9"/>
      <c r="Y29" s="14">
        <v>2.1499999999999998E-2</v>
      </c>
    </row>
    <row r="30" spans="1:25" ht="21" x14ac:dyDescent="0.55000000000000004">
      <c r="A30" s="2" t="s">
        <v>36</v>
      </c>
      <c r="C30" s="12">
        <v>500000</v>
      </c>
      <c r="D30" s="12"/>
      <c r="E30" s="12">
        <v>9875706910</v>
      </c>
      <c r="F30" s="12"/>
      <c r="G30" s="28">
        <v>7256565000</v>
      </c>
      <c r="H30" s="29"/>
      <c r="I30" s="28">
        <v>0</v>
      </c>
      <c r="J30" s="12"/>
      <c r="K30" s="12">
        <v>0</v>
      </c>
      <c r="L30" s="12"/>
      <c r="M30" s="12">
        <v>0</v>
      </c>
      <c r="N30" s="12"/>
      <c r="O30" s="12">
        <v>0</v>
      </c>
      <c r="P30" s="9"/>
      <c r="Q30" s="12">
        <v>500000</v>
      </c>
      <c r="R30" s="12"/>
      <c r="S30" s="12">
        <v>19000</v>
      </c>
      <c r="T30" s="12"/>
      <c r="U30" s="12">
        <v>9875706910</v>
      </c>
      <c r="V30" s="12"/>
      <c r="W30" s="12">
        <v>9443475000</v>
      </c>
      <c r="X30" s="9"/>
      <c r="Y30" s="14">
        <v>2.3999999999999998E-3</v>
      </c>
    </row>
    <row r="31" spans="1:25" ht="21" x14ac:dyDescent="0.55000000000000004">
      <c r="A31" s="2" t="s">
        <v>37</v>
      </c>
      <c r="C31" s="12">
        <v>3550000</v>
      </c>
      <c r="D31" s="12"/>
      <c r="E31" s="12">
        <v>45442131200</v>
      </c>
      <c r="F31" s="12"/>
      <c r="G31" s="28">
        <v>40582091250</v>
      </c>
      <c r="H31" s="29"/>
      <c r="I31" s="28">
        <v>0</v>
      </c>
      <c r="J31" s="12"/>
      <c r="K31" s="12">
        <v>0</v>
      </c>
      <c r="L31" s="12"/>
      <c r="M31" s="12">
        <v>0</v>
      </c>
      <c r="N31" s="12"/>
      <c r="O31" s="12">
        <v>0</v>
      </c>
      <c r="P31" s="9"/>
      <c r="Q31" s="12">
        <v>3550000</v>
      </c>
      <c r="R31" s="12"/>
      <c r="S31" s="12">
        <v>12960</v>
      </c>
      <c r="T31" s="12"/>
      <c r="U31" s="12">
        <v>45442131200</v>
      </c>
      <c r="V31" s="12"/>
      <c r="W31" s="12">
        <v>45734252400</v>
      </c>
      <c r="X31" s="9"/>
      <c r="Y31" s="14">
        <v>1.15E-2</v>
      </c>
    </row>
    <row r="32" spans="1:25" ht="21" x14ac:dyDescent="0.55000000000000004">
      <c r="A32" s="2" t="s">
        <v>38</v>
      </c>
      <c r="C32" s="12">
        <v>1879219</v>
      </c>
      <c r="D32" s="12"/>
      <c r="E32" s="12">
        <v>108448950687</v>
      </c>
      <c r="F32" s="12"/>
      <c r="G32" s="28">
        <v>71863408278.166504</v>
      </c>
      <c r="H32" s="29"/>
      <c r="I32" s="28">
        <v>1265773</v>
      </c>
      <c r="J32" s="12"/>
      <c r="K32" s="12">
        <v>0</v>
      </c>
      <c r="L32" s="12"/>
      <c r="M32" s="12">
        <v>-1</v>
      </c>
      <c r="N32" s="12"/>
      <c r="O32" s="12">
        <v>1</v>
      </c>
      <c r="P32" s="9"/>
      <c r="Q32" s="12">
        <v>3144991</v>
      </c>
      <c r="R32" s="12"/>
      <c r="S32" s="12">
        <v>19220</v>
      </c>
      <c r="T32" s="12"/>
      <c r="U32" s="12">
        <v>72838173623</v>
      </c>
      <c r="V32" s="12"/>
      <c r="W32" s="12">
        <v>60087068994.231003</v>
      </c>
      <c r="X32" s="9"/>
      <c r="Y32" s="14">
        <v>1.5100000000000001E-2</v>
      </c>
    </row>
    <row r="33" spans="1:25" ht="21" x14ac:dyDescent="0.55000000000000004">
      <c r="A33" s="2" t="s">
        <v>39</v>
      </c>
      <c r="C33" s="12">
        <v>11462073</v>
      </c>
      <c r="D33" s="12"/>
      <c r="E33" s="12">
        <v>183237908038</v>
      </c>
      <c r="F33" s="12"/>
      <c r="G33" s="28">
        <v>105393331407.263</v>
      </c>
      <c r="H33" s="29"/>
      <c r="I33" s="28">
        <v>0</v>
      </c>
      <c r="J33" s="12"/>
      <c r="K33" s="12">
        <v>0</v>
      </c>
      <c r="L33" s="12"/>
      <c r="M33" s="12">
        <v>-2131172</v>
      </c>
      <c r="N33" s="12"/>
      <c r="O33" s="12">
        <v>22048444263</v>
      </c>
      <c r="P33" s="9"/>
      <c r="Q33" s="12">
        <v>9330901</v>
      </c>
      <c r="R33" s="12"/>
      <c r="S33" s="12">
        <v>10470</v>
      </c>
      <c r="T33" s="12"/>
      <c r="U33" s="12">
        <v>149168023919</v>
      </c>
      <c r="V33" s="12"/>
      <c r="W33" s="12">
        <v>97113250995.8535</v>
      </c>
      <c r="X33" s="9"/>
      <c r="Y33" s="14">
        <v>2.4299999999999999E-2</v>
      </c>
    </row>
    <row r="34" spans="1:25" ht="21" x14ac:dyDescent="0.55000000000000004">
      <c r="A34" s="2" t="s">
        <v>40</v>
      </c>
      <c r="C34" s="12">
        <v>7100000</v>
      </c>
      <c r="D34" s="12"/>
      <c r="E34" s="12">
        <v>66385471783</v>
      </c>
      <c r="F34" s="12"/>
      <c r="G34" s="28">
        <v>52862584950</v>
      </c>
      <c r="H34" s="29"/>
      <c r="I34" s="28">
        <v>0</v>
      </c>
      <c r="J34" s="12"/>
      <c r="K34" s="12">
        <v>0</v>
      </c>
      <c r="L34" s="12"/>
      <c r="M34" s="12">
        <v>0</v>
      </c>
      <c r="N34" s="12"/>
      <c r="O34" s="12">
        <v>0</v>
      </c>
      <c r="P34" s="9"/>
      <c r="Q34" s="12">
        <v>7100000</v>
      </c>
      <c r="R34" s="12"/>
      <c r="S34" s="12">
        <v>7710</v>
      </c>
      <c r="T34" s="12"/>
      <c r="U34" s="12">
        <v>66385471783</v>
      </c>
      <c r="V34" s="12"/>
      <c r="W34" s="12">
        <v>54415291050</v>
      </c>
      <c r="X34" s="9"/>
      <c r="Y34" s="14">
        <v>1.3599999999999999E-2</v>
      </c>
    </row>
    <row r="35" spans="1:25" ht="21" x14ac:dyDescent="0.55000000000000004">
      <c r="A35" s="2" t="s">
        <v>41</v>
      </c>
      <c r="C35" s="12">
        <v>7511402</v>
      </c>
      <c r="D35" s="12"/>
      <c r="E35" s="12">
        <v>104880150903</v>
      </c>
      <c r="F35" s="12"/>
      <c r="G35" s="28">
        <v>62795024019.621002</v>
      </c>
      <c r="H35" s="29"/>
      <c r="I35" s="28">
        <v>5000000</v>
      </c>
      <c r="J35" s="12"/>
      <c r="K35" s="12">
        <v>45592270400</v>
      </c>
      <c r="L35" s="12"/>
      <c r="M35" s="12">
        <v>0</v>
      </c>
      <c r="N35" s="12"/>
      <c r="O35" s="12">
        <v>0</v>
      </c>
      <c r="P35" s="9"/>
      <c r="Q35" s="12">
        <v>12511402</v>
      </c>
      <c r="R35" s="12"/>
      <c r="S35" s="12">
        <v>9600</v>
      </c>
      <c r="T35" s="12"/>
      <c r="U35" s="12">
        <v>150472421303</v>
      </c>
      <c r="V35" s="12"/>
      <c r="W35" s="12">
        <v>119394807917.75999</v>
      </c>
      <c r="X35" s="9"/>
      <c r="Y35" s="14">
        <v>2.9899999999999999E-2</v>
      </c>
    </row>
    <row r="36" spans="1:25" ht="21" x14ac:dyDescent="0.55000000000000004">
      <c r="A36" s="2" t="s">
        <v>42</v>
      </c>
      <c r="C36" s="12">
        <v>1011014</v>
      </c>
      <c r="D36" s="12"/>
      <c r="E36" s="12">
        <v>10508770140</v>
      </c>
      <c r="F36" s="12"/>
      <c r="G36" s="28">
        <v>8100287641.6020002</v>
      </c>
      <c r="H36" s="29"/>
      <c r="I36" s="28">
        <v>0</v>
      </c>
      <c r="J36" s="12"/>
      <c r="K36" s="12">
        <v>0</v>
      </c>
      <c r="L36" s="12"/>
      <c r="M36" s="12">
        <v>-1011014</v>
      </c>
      <c r="N36" s="12"/>
      <c r="O36" s="12">
        <v>9150711119</v>
      </c>
      <c r="P36" s="9"/>
      <c r="Q36" s="12">
        <v>0</v>
      </c>
      <c r="R36" s="12"/>
      <c r="S36" s="12">
        <v>0</v>
      </c>
      <c r="T36" s="12"/>
      <c r="U36" s="12">
        <v>0</v>
      </c>
      <c r="V36" s="12"/>
      <c r="W36" s="12">
        <v>0</v>
      </c>
      <c r="X36" s="9"/>
      <c r="Y36" s="14">
        <v>0</v>
      </c>
    </row>
    <row r="37" spans="1:25" ht="21" x14ac:dyDescent="0.55000000000000004">
      <c r="A37" s="2" t="s">
        <v>43</v>
      </c>
      <c r="C37" s="12">
        <v>10822555</v>
      </c>
      <c r="D37" s="12"/>
      <c r="E37" s="12">
        <v>158084526304</v>
      </c>
      <c r="F37" s="12"/>
      <c r="G37" s="28">
        <v>117156371087.498</v>
      </c>
      <c r="H37" s="29"/>
      <c r="I37" s="28">
        <v>0</v>
      </c>
      <c r="J37" s="12"/>
      <c r="K37" s="12">
        <v>0</v>
      </c>
      <c r="L37" s="12"/>
      <c r="M37" s="12">
        <v>0</v>
      </c>
      <c r="N37" s="12"/>
      <c r="O37" s="12">
        <v>0</v>
      </c>
      <c r="P37" s="9"/>
      <c r="Q37" s="12">
        <v>10822555</v>
      </c>
      <c r="R37" s="12"/>
      <c r="S37" s="12">
        <v>12900</v>
      </c>
      <c r="T37" s="12"/>
      <c r="U37" s="12">
        <v>158084526304</v>
      </c>
      <c r="V37" s="12"/>
      <c r="W37" s="12">
        <v>138780274290.97501</v>
      </c>
      <c r="X37" s="9"/>
      <c r="Y37" s="14">
        <v>3.4799999999999998E-2</v>
      </c>
    </row>
    <row r="38" spans="1:25" ht="21" x14ac:dyDescent="0.55000000000000004">
      <c r="A38" s="2" t="s">
        <v>44</v>
      </c>
      <c r="C38" s="12">
        <v>4500000</v>
      </c>
      <c r="D38" s="12"/>
      <c r="E38" s="12">
        <v>58140415581</v>
      </c>
      <c r="F38" s="12"/>
      <c r="G38" s="28">
        <v>63117204750</v>
      </c>
      <c r="H38" s="29"/>
      <c r="I38" s="28">
        <v>0</v>
      </c>
      <c r="J38" s="12"/>
      <c r="K38" s="12">
        <v>0</v>
      </c>
      <c r="L38" s="12"/>
      <c r="M38" s="12">
        <v>-1346000</v>
      </c>
      <c r="N38" s="12"/>
      <c r="O38" s="12">
        <v>29899588277</v>
      </c>
      <c r="P38" s="9"/>
      <c r="Q38" s="12">
        <v>3154000</v>
      </c>
      <c r="R38" s="12"/>
      <c r="S38" s="12">
        <v>22210</v>
      </c>
      <c r="T38" s="12"/>
      <c r="U38" s="12">
        <v>40749971271</v>
      </c>
      <c r="V38" s="12"/>
      <c r="W38" s="12">
        <v>69633540477</v>
      </c>
      <c r="X38" s="9"/>
      <c r="Y38" s="14">
        <v>1.7500000000000002E-2</v>
      </c>
    </row>
    <row r="39" spans="1:25" ht="21" x14ac:dyDescent="0.55000000000000004">
      <c r="A39" s="2" t="s">
        <v>45</v>
      </c>
      <c r="C39" s="12">
        <v>780761</v>
      </c>
      <c r="D39" s="12"/>
      <c r="E39" s="12">
        <v>5591088614</v>
      </c>
      <c r="F39" s="12"/>
      <c r="G39" s="28">
        <v>15196340942.739</v>
      </c>
      <c r="H39" s="29"/>
      <c r="I39" s="28">
        <v>1138610</v>
      </c>
      <c r="J39" s="12"/>
      <c r="K39" s="12">
        <v>0</v>
      </c>
      <c r="L39" s="12"/>
      <c r="M39" s="12">
        <v>0</v>
      </c>
      <c r="N39" s="12"/>
      <c r="O39" s="12">
        <v>0</v>
      </c>
      <c r="P39" s="9"/>
      <c r="Q39" s="12">
        <v>1919371</v>
      </c>
      <c r="R39" s="12"/>
      <c r="S39" s="12">
        <v>8416</v>
      </c>
      <c r="T39" s="12"/>
      <c r="U39" s="12">
        <v>5591088614</v>
      </c>
      <c r="V39" s="12"/>
      <c r="W39" s="12">
        <v>16057313449.3008</v>
      </c>
      <c r="X39" s="9"/>
      <c r="Y39" s="14">
        <v>4.0000000000000001E-3</v>
      </c>
    </row>
    <row r="40" spans="1:25" ht="21" x14ac:dyDescent="0.55000000000000004">
      <c r="A40" s="2" t="s">
        <v>46</v>
      </c>
      <c r="C40" s="12">
        <v>13546448</v>
      </c>
      <c r="D40" s="12"/>
      <c r="E40" s="12">
        <v>104440827092</v>
      </c>
      <c r="F40" s="12"/>
      <c r="G40" s="28">
        <v>133042564747.87199</v>
      </c>
      <c r="H40" s="29"/>
      <c r="I40" s="28">
        <v>0</v>
      </c>
      <c r="J40" s="12"/>
      <c r="K40" s="12">
        <v>0</v>
      </c>
      <c r="L40" s="12"/>
      <c r="M40" s="12">
        <v>0</v>
      </c>
      <c r="N40" s="12"/>
      <c r="O40" s="12">
        <v>0</v>
      </c>
      <c r="P40" s="9"/>
      <c r="Q40" s="12">
        <v>13546448</v>
      </c>
      <c r="R40" s="12"/>
      <c r="S40" s="12">
        <v>10560</v>
      </c>
      <c r="T40" s="12"/>
      <c r="U40" s="12">
        <v>104440827092</v>
      </c>
      <c r="V40" s="12"/>
      <c r="W40" s="12">
        <v>142199340459.26401</v>
      </c>
      <c r="X40" s="9"/>
      <c r="Y40" s="14">
        <v>3.56E-2</v>
      </c>
    </row>
    <row r="41" spans="1:25" ht="21" x14ac:dyDescent="0.55000000000000004">
      <c r="A41" s="2" t="s">
        <v>47</v>
      </c>
      <c r="C41" s="12">
        <v>500000</v>
      </c>
      <c r="D41" s="12"/>
      <c r="E41" s="12">
        <v>7286256581</v>
      </c>
      <c r="F41" s="12"/>
      <c r="G41" s="28">
        <v>10785442500</v>
      </c>
      <c r="H41" s="29"/>
      <c r="I41" s="28">
        <v>0</v>
      </c>
      <c r="J41" s="12"/>
      <c r="K41" s="12">
        <v>0</v>
      </c>
      <c r="L41" s="12"/>
      <c r="M41" s="12">
        <v>0</v>
      </c>
      <c r="N41" s="12"/>
      <c r="O41" s="12">
        <v>0</v>
      </c>
      <c r="P41" s="9"/>
      <c r="Q41" s="12">
        <v>500000</v>
      </c>
      <c r="R41" s="12"/>
      <c r="S41" s="12">
        <v>24740</v>
      </c>
      <c r="T41" s="12"/>
      <c r="U41" s="12">
        <v>7286256581</v>
      </c>
      <c r="V41" s="12"/>
      <c r="W41" s="12">
        <v>12296398500</v>
      </c>
      <c r="X41" s="9"/>
      <c r="Y41" s="14">
        <v>3.0999999999999999E-3</v>
      </c>
    </row>
    <row r="42" spans="1:25" ht="21" x14ac:dyDescent="0.55000000000000004">
      <c r="A42" s="2" t="s">
        <v>48</v>
      </c>
      <c r="C42" s="12">
        <v>6000000</v>
      </c>
      <c r="D42" s="12"/>
      <c r="E42" s="12">
        <v>78760291466</v>
      </c>
      <c r="F42" s="12"/>
      <c r="G42" s="28">
        <v>91194147000</v>
      </c>
      <c r="H42" s="29"/>
      <c r="I42" s="28">
        <v>0</v>
      </c>
      <c r="J42" s="12"/>
      <c r="K42" s="12">
        <v>0</v>
      </c>
      <c r="L42" s="12"/>
      <c r="M42" s="12">
        <v>0</v>
      </c>
      <c r="N42" s="12"/>
      <c r="O42" s="12">
        <v>0</v>
      </c>
      <c r="P42" s="9"/>
      <c r="Q42" s="12">
        <v>6000000</v>
      </c>
      <c r="R42" s="12"/>
      <c r="S42" s="12">
        <v>15310</v>
      </c>
      <c r="T42" s="12"/>
      <c r="U42" s="12">
        <v>78760291466</v>
      </c>
      <c r="V42" s="12"/>
      <c r="W42" s="12">
        <v>91313433000</v>
      </c>
      <c r="X42" s="9"/>
      <c r="Y42" s="14">
        <v>2.29E-2</v>
      </c>
    </row>
    <row r="43" spans="1:25" ht="21" x14ac:dyDescent="0.55000000000000004">
      <c r="A43" s="2" t="s">
        <v>49</v>
      </c>
      <c r="C43" s="12">
        <v>33223310</v>
      </c>
      <c r="D43" s="12"/>
      <c r="E43" s="12">
        <v>269502518617</v>
      </c>
      <c r="F43" s="12"/>
      <c r="G43" s="28">
        <v>332237850933.33002</v>
      </c>
      <c r="H43" s="29"/>
      <c r="I43" s="28">
        <v>0</v>
      </c>
      <c r="J43" s="12"/>
      <c r="K43" s="12">
        <v>0</v>
      </c>
      <c r="L43" s="12"/>
      <c r="M43" s="12">
        <v>0</v>
      </c>
      <c r="N43" s="12"/>
      <c r="O43" s="12">
        <v>0</v>
      </c>
      <c r="P43" s="9"/>
      <c r="Q43" s="12">
        <v>33223310</v>
      </c>
      <c r="R43" s="12"/>
      <c r="S43" s="12">
        <v>10580</v>
      </c>
      <c r="T43" s="12"/>
      <c r="U43" s="12">
        <v>269502518617</v>
      </c>
      <c r="V43" s="12"/>
      <c r="W43" s="12">
        <v>349411179212.19</v>
      </c>
      <c r="X43" s="9"/>
      <c r="Y43" s="14">
        <v>8.7599999999999997E-2</v>
      </c>
    </row>
    <row r="44" spans="1:25" ht="21" x14ac:dyDescent="0.55000000000000004">
      <c r="A44" s="2" t="s">
        <v>50</v>
      </c>
      <c r="C44" s="12">
        <v>7588259</v>
      </c>
      <c r="D44" s="12"/>
      <c r="E44" s="12">
        <v>22717537960</v>
      </c>
      <c r="F44" s="12"/>
      <c r="G44" s="28">
        <v>25684285664.7248</v>
      </c>
      <c r="H44" s="29"/>
      <c r="I44" s="28">
        <v>0</v>
      </c>
      <c r="J44" s="12"/>
      <c r="K44" s="12">
        <v>0</v>
      </c>
      <c r="L44" s="12"/>
      <c r="M44" s="12">
        <v>-7588259</v>
      </c>
      <c r="N44" s="12"/>
      <c r="O44" s="12">
        <v>32920202203</v>
      </c>
      <c r="P44" s="9"/>
      <c r="Q44" s="12">
        <v>0</v>
      </c>
      <c r="R44" s="12"/>
      <c r="S44" s="12">
        <v>0</v>
      </c>
      <c r="T44" s="12"/>
      <c r="U44" s="12">
        <v>0</v>
      </c>
      <c r="V44" s="12"/>
      <c r="W44" s="12">
        <v>0</v>
      </c>
      <c r="X44" s="9"/>
      <c r="Y44" s="14">
        <v>0</v>
      </c>
    </row>
    <row r="45" spans="1:25" ht="21" x14ac:dyDescent="0.55000000000000004">
      <c r="A45" s="2" t="s">
        <v>51</v>
      </c>
      <c r="C45" s="12">
        <v>2490764</v>
      </c>
      <c r="D45" s="12"/>
      <c r="E45" s="12">
        <v>40209921547</v>
      </c>
      <c r="F45" s="12"/>
      <c r="G45" s="28">
        <v>31320691020.630001</v>
      </c>
      <c r="H45" s="29"/>
      <c r="I45" s="28">
        <v>0</v>
      </c>
      <c r="J45" s="12"/>
      <c r="K45" s="12">
        <v>0</v>
      </c>
      <c r="L45" s="12"/>
      <c r="M45" s="12">
        <v>0</v>
      </c>
      <c r="N45" s="12"/>
      <c r="O45" s="12">
        <v>0</v>
      </c>
      <c r="P45" s="9"/>
      <c r="Q45" s="12">
        <v>2490764</v>
      </c>
      <c r="R45" s="12"/>
      <c r="S45" s="12">
        <v>17860</v>
      </c>
      <c r="T45" s="12"/>
      <c r="U45" s="12">
        <v>40209921547</v>
      </c>
      <c r="V45" s="12"/>
      <c r="W45" s="12">
        <v>44220359022.012001</v>
      </c>
      <c r="X45" s="9"/>
      <c r="Y45" s="14">
        <v>1.11E-2</v>
      </c>
    </row>
    <row r="46" spans="1:25" ht="21" x14ac:dyDescent="0.55000000000000004">
      <c r="A46" s="2" t="s">
        <v>52</v>
      </c>
      <c r="C46" s="12">
        <v>85397261</v>
      </c>
      <c r="D46" s="12"/>
      <c r="E46" s="12">
        <v>219776199002</v>
      </c>
      <c r="F46" s="12"/>
      <c r="G46" s="28">
        <v>108233662803.739</v>
      </c>
      <c r="H46" s="29"/>
      <c r="I46" s="28">
        <v>0</v>
      </c>
      <c r="J46" s="12"/>
      <c r="K46" s="12">
        <v>0</v>
      </c>
      <c r="L46" s="12"/>
      <c r="M46" s="12">
        <v>0</v>
      </c>
      <c r="N46" s="12"/>
      <c r="O46" s="12">
        <v>0</v>
      </c>
      <c r="P46" s="9"/>
      <c r="Q46" s="12">
        <v>85397261</v>
      </c>
      <c r="R46" s="12"/>
      <c r="S46" s="12">
        <v>1502</v>
      </c>
      <c r="T46" s="12"/>
      <c r="U46" s="12">
        <v>219776199002</v>
      </c>
      <c r="V46" s="12"/>
      <c r="W46" s="12">
        <v>127503499240.16901</v>
      </c>
      <c r="X46" s="9"/>
      <c r="Y46" s="14">
        <v>3.2000000000000001E-2</v>
      </c>
    </row>
    <row r="47" spans="1:25" ht="21" x14ac:dyDescent="0.55000000000000004">
      <c r="A47" s="2" t="s">
        <v>53</v>
      </c>
      <c r="C47" s="12">
        <v>2765000</v>
      </c>
      <c r="D47" s="12"/>
      <c r="E47" s="12">
        <v>8145688418</v>
      </c>
      <c r="F47" s="12"/>
      <c r="G47" s="28">
        <v>54421255350</v>
      </c>
      <c r="H47" s="29"/>
      <c r="I47" s="28">
        <v>0</v>
      </c>
      <c r="J47" s="12"/>
      <c r="K47" s="12">
        <v>0</v>
      </c>
      <c r="L47" s="12"/>
      <c r="M47" s="12">
        <v>0</v>
      </c>
      <c r="N47" s="12"/>
      <c r="O47" s="12">
        <v>0</v>
      </c>
      <c r="P47" s="9"/>
      <c r="Q47" s="12">
        <v>2765000</v>
      </c>
      <c r="R47" s="12"/>
      <c r="S47" s="12">
        <v>25490</v>
      </c>
      <c r="T47" s="12"/>
      <c r="U47" s="12">
        <v>8145688418</v>
      </c>
      <c r="V47" s="12"/>
      <c r="W47" s="12">
        <v>70060494892.5</v>
      </c>
      <c r="X47" s="9"/>
      <c r="Y47" s="14">
        <v>1.7600000000000001E-2</v>
      </c>
    </row>
    <row r="48" spans="1:25" ht="21" x14ac:dyDescent="0.55000000000000004">
      <c r="A48" s="2" t="s">
        <v>54</v>
      </c>
      <c r="C48" s="12">
        <v>1142895</v>
      </c>
      <c r="D48" s="12"/>
      <c r="E48" s="12">
        <v>256078371413</v>
      </c>
      <c r="F48" s="12"/>
      <c r="G48" s="28">
        <v>165369955412.60999</v>
      </c>
      <c r="H48" s="29"/>
      <c r="I48" s="28">
        <v>0</v>
      </c>
      <c r="J48" s="12"/>
      <c r="K48" s="12">
        <v>0</v>
      </c>
      <c r="L48" s="12"/>
      <c r="M48" s="12">
        <v>0</v>
      </c>
      <c r="N48" s="12"/>
      <c r="O48" s="12">
        <v>0</v>
      </c>
      <c r="P48" s="9"/>
      <c r="Q48" s="12">
        <v>1142895</v>
      </c>
      <c r="R48" s="12"/>
      <c r="S48" s="12">
        <v>171602</v>
      </c>
      <c r="T48" s="12"/>
      <c r="U48" s="12">
        <v>256078371413</v>
      </c>
      <c r="V48" s="12"/>
      <c r="W48" s="12">
        <v>194956135536.64999</v>
      </c>
      <c r="X48" s="9"/>
      <c r="Y48" s="14">
        <v>4.8899999999999999E-2</v>
      </c>
    </row>
    <row r="49" spans="1:25" ht="21" x14ac:dyDescent="0.55000000000000004">
      <c r="A49" s="2" t="s">
        <v>55</v>
      </c>
      <c r="C49" s="12">
        <v>4118000</v>
      </c>
      <c r="D49" s="12"/>
      <c r="E49" s="12">
        <v>57538620977</v>
      </c>
      <c r="F49" s="12"/>
      <c r="G49" s="28">
        <v>62630517870</v>
      </c>
      <c r="H49" s="29"/>
      <c r="I49" s="28">
        <v>0</v>
      </c>
      <c r="J49" s="12"/>
      <c r="K49" s="12">
        <v>0</v>
      </c>
      <c r="L49" s="12"/>
      <c r="M49" s="12">
        <v>0</v>
      </c>
      <c r="N49" s="12"/>
      <c r="O49" s="12">
        <v>0</v>
      </c>
      <c r="P49" s="9"/>
      <c r="Q49" s="12">
        <v>4118000</v>
      </c>
      <c r="R49" s="12"/>
      <c r="S49" s="12">
        <v>17500</v>
      </c>
      <c r="T49" s="12"/>
      <c r="U49" s="12">
        <v>57538620977</v>
      </c>
      <c r="V49" s="12"/>
      <c r="W49" s="12">
        <v>71636213250</v>
      </c>
      <c r="X49" s="9"/>
      <c r="Y49" s="14">
        <v>1.7999999999999999E-2</v>
      </c>
    </row>
    <row r="50" spans="1:25" ht="21" x14ac:dyDescent="0.55000000000000004">
      <c r="A50" s="2" t="s">
        <v>56</v>
      </c>
      <c r="C50" s="12">
        <v>6942000</v>
      </c>
      <c r="D50" s="12"/>
      <c r="E50" s="12">
        <v>114827915861</v>
      </c>
      <c r="F50" s="12"/>
      <c r="G50" s="28">
        <v>49063942161</v>
      </c>
      <c r="H50" s="29"/>
      <c r="I50" s="28">
        <v>0</v>
      </c>
      <c r="J50" s="12"/>
      <c r="K50" s="12">
        <v>0</v>
      </c>
      <c r="L50" s="12"/>
      <c r="M50" s="12">
        <v>0</v>
      </c>
      <c r="N50" s="12"/>
      <c r="O50" s="12">
        <v>0</v>
      </c>
      <c r="P50" s="9"/>
      <c r="Q50" s="12">
        <v>6942000</v>
      </c>
      <c r="R50" s="12"/>
      <c r="S50" s="12">
        <v>8870</v>
      </c>
      <c r="T50" s="12"/>
      <c r="U50" s="12">
        <v>114827915861</v>
      </c>
      <c r="V50" s="12"/>
      <c r="W50" s="12">
        <v>61209165537</v>
      </c>
      <c r="X50" s="9"/>
      <c r="Y50" s="14">
        <v>1.5299999999999999E-2</v>
      </c>
    </row>
    <row r="51" spans="1:25" ht="21" x14ac:dyDescent="0.55000000000000004">
      <c r="A51" s="2" t="s">
        <v>57</v>
      </c>
      <c r="C51" s="12">
        <v>6250000</v>
      </c>
      <c r="D51" s="12"/>
      <c r="E51" s="12">
        <v>47503817572</v>
      </c>
      <c r="F51" s="12"/>
      <c r="G51" s="28">
        <v>101641612500</v>
      </c>
      <c r="H51" s="29"/>
      <c r="I51" s="28">
        <v>0</v>
      </c>
      <c r="J51" s="12"/>
      <c r="K51" s="12">
        <v>0</v>
      </c>
      <c r="L51" s="12"/>
      <c r="M51" s="12">
        <v>0</v>
      </c>
      <c r="N51" s="12"/>
      <c r="O51" s="12">
        <v>0</v>
      </c>
      <c r="P51" s="9"/>
      <c r="Q51" s="12">
        <v>6250000</v>
      </c>
      <c r="R51" s="12"/>
      <c r="S51" s="12">
        <v>19230</v>
      </c>
      <c r="T51" s="12"/>
      <c r="U51" s="12">
        <v>47503817572</v>
      </c>
      <c r="V51" s="12"/>
      <c r="W51" s="12">
        <v>119472384375</v>
      </c>
      <c r="X51" s="9"/>
      <c r="Y51" s="14">
        <v>2.9899999999999999E-2</v>
      </c>
    </row>
    <row r="52" spans="1:25" ht="21" x14ac:dyDescent="0.55000000000000004">
      <c r="A52" s="2" t="s">
        <v>58</v>
      </c>
      <c r="C52" s="12">
        <v>14795660</v>
      </c>
      <c r="D52" s="12"/>
      <c r="E52" s="12">
        <v>239783799901</v>
      </c>
      <c r="F52" s="12"/>
      <c r="G52" s="28">
        <v>169137696964.5</v>
      </c>
      <c r="H52" s="29"/>
      <c r="I52" s="28">
        <v>0</v>
      </c>
      <c r="J52" s="12"/>
      <c r="K52" s="12">
        <v>0</v>
      </c>
      <c r="L52" s="12"/>
      <c r="M52" s="12">
        <v>-5000000</v>
      </c>
      <c r="N52" s="12"/>
      <c r="O52" s="12">
        <v>60854197125</v>
      </c>
      <c r="P52" s="9"/>
      <c r="Q52" s="12">
        <v>9795660</v>
      </c>
      <c r="R52" s="12"/>
      <c r="S52" s="12">
        <v>12350</v>
      </c>
      <c r="T52" s="12"/>
      <c r="U52" s="12">
        <v>158751997342</v>
      </c>
      <c r="V52" s="12"/>
      <c r="W52" s="12">
        <v>120256591414.05</v>
      </c>
      <c r="X52" s="9"/>
      <c r="Y52" s="14">
        <v>3.0099999999999998E-2</v>
      </c>
    </row>
    <row r="53" spans="1:25" ht="21" x14ac:dyDescent="0.55000000000000004">
      <c r="A53" s="2" t="s">
        <v>59</v>
      </c>
      <c r="C53" s="12">
        <v>1762333</v>
      </c>
      <c r="D53" s="12"/>
      <c r="E53" s="12">
        <v>12035674901</v>
      </c>
      <c r="F53" s="12"/>
      <c r="G53" s="28">
        <v>28800366630.605999</v>
      </c>
      <c r="H53" s="29"/>
      <c r="I53" s="28">
        <v>8626156</v>
      </c>
      <c r="J53" s="12"/>
      <c r="K53" s="12">
        <v>0</v>
      </c>
      <c r="L53" s="12"/>
      <c r="M53" s="12">
        <v>0</v>
      </c>
      <c r="N53" s="12"/>
      <c r="O53" s="12">
        <v>0</v>
      </c>
      <c r="P53" s="9"/>
      <c r="Q53" s="12">
        <v>10388489</v>
      </c>
      <c r="R53" s="12"/>
      <c r="S53" s="12">
        <v>2757</v>
      </c>
      <c r="T53" s="12"/>
      <c r="U53" s="12">
        <v>12035674901</v>
      </c>
      <c r="V53" s="12"/>
      <c r="W53" s="12">
        <v>28470649841.1707</v>
      </c>
      <c r="X53" s="9"/>
      <c r="Y53" s="14">
        <v>7.1000000000000004E-3</v>
      </c>
    </row>
    <row r="54" spans="1:25" ht="21" x14ac:dyDescent="0.55000000000000004">
      <c r="A54" s="2" t="s">
        <v>60</v>
      </c>
      <c r="C54" s="12">
        <v>499387</v>
      </c>
      <c r="D54" s="12"/>
      <c r="E54" s="12">
        <v>9523942323</v>
      </c>
      <c r="F54" s="12"/>
      <c r="G54" s="28">
        <f>7049102192.37-10</f>
        <v>7049102182.3699999</v>
      </c>
      <c r="H54" s="29"/>
      <c r="I54" s="28">
        <v>0</v>
      </c>
      <c r="J54" s="12"/>
      <c r="K54" s="12">
        <v>0</v>
      </c>
      <c r="L54" s="12"/>
      <c r="M54" s="12">
        <v>0</v>
      </c>
      <c r="N54" s="12"/>
      <c r="O54" s="12">
        <v>0</v>
      </c>
      <c r="P54" s="9"/>
      <c r="Q54" s="12">
        <v>499387</v>
      </c>
      <c r="R54" s="12"/>
      <c r="S54" s="12">
        <v>18680</v>
      </c>
      <c r="T54" s="12"/>
      <c r="U54" s="12">
        <v>9523942323</v>
      </c>
      <c r="V54" s="12"/>
      <c r="W54" s="12">
        <v>9273044292.4979992</v>
      </c>
      <c r="X54" s="9"/>
      <c r="Y54" s="14">
        <v>2.3E-3</v>
      </c>
    </row>
    <row r="55" spans="1:25" ht="21" x14ac:dyDescent="0.55000000000000004">
      <c r="A55" s="2" t="s">
        <v>61</v>
      </c>
      <c r="C55" s="12">
        <v>10200</v>
      </c>
      <c r="D55" s="12"/>
      <c r="E55" s="12">
        <v>698446833</v>
      </c>
      <c r="F55" s="12"/>
      <c r="G55" s="28">
        <f>465323353.83-5</f>
        <v>465323348.82999998</v>
      </c>
      <c r="H55" s="29"/>
      <c r="I55" s="28">
        <v>0</v>
      </c>
      <c r="J55" s="12"/>
      <c r="K55" s="12">
        <v>0</v>
      </c>
      <c r="L55" s="12"/>
      <c r="M55" s="12">
        <v>0</v>
      </c>
      <c r="N55" s="12"/>
      <c r="O55" s="12">
        <v>0</v>
      </c>
      <c r="P55" s="9"/>
      <c r="Q55" s="12">
        <v>10200</v>
      </c>
      <c r="R55" s="12"/>
      <c r="S55" s="12">
        <v>45893</v>
      </c>
      <c r="T55" s="12"/>
      <c r="U55" s="12">
        <v>698446833</v>
      </c>
      <c r="V55" s="12"/>
      <c r="W55" s="12">
        <v>465323353.82999998</v>
      </c>
      <c r="X55" s="9"/>
      <c r="Y55" s="14">
        <v>1E-4</v>
      </c>
    </row>
    <row r="56" spans="1:25" ht="21" x14ac:dyDescent="0.55000000000000004">
      <c r="A56" s="2" t="s">
        <v>62</v>
      </c>
      <c r="C56" s="12">
        <v>0</v>
      </c>
      <c r="D56" s="12"/>
      <c r="E56" s="12">
        <v>0</v>
      </c>
      <c r="F56" s="12"/>
      <c r="G56" s="28">
        <v>0</v>
      </c>
      <c r="H56" s="29"/>
      <c r="I56" s="28">
        <v>8303959</v>
      </c>
      <c r="J56" s="12"/>
      <c r="K56" s="12">
        <v>57006038508</v>
      </c>
      <c r="L56" s="12"/>
      <c r="M56" s="12">
        <v>0</v>
      </c>
      <c r="N56" s="12"/>
      <c r="O56" s="12">
        <v>0</v>
      </c>
      <c r="P56" s="9"/>
      <c r="Q56" s="12">
        <v>8303959</v>
      </c>
      <c r="R56" s="12"/>
      <c r="S56" s="12">
        <v>6652</v>
      </c>
      <c r="T56" s="12"/>
      <c r="U56" s="12">
        <v>57006038508</v>
      </c>
      <c r="V56" s="12"/>
      <c r="W56" s="12">
        <v>54909269553.155403</v>
      </c>
      <c r="X56" s="9"/>
      <c r="Y56" s="14">
        <v>1.38E-2</v>
      </c>
    </row>
    <row r="57" spans="1:25" ht="21" x14ac:dyDescent="0.55000000000000004">
      <c r="A57" s="2" t="s">
        <v>63</v>
      </c>
      <c r="C57" s="12">
        <v>0</v>
      </c>
      <c r="D57" s="12"/>
      <c r="E57" s="12">
        <v>0</v>
      </c>
      <c r="F57" s="12"/>
      <c r="G57" s="28">
        <v>0</v>
      </c>
      <c r="H57" s="29"/>
      <c r="I57" s="28">
        <v>2000000</v>
      </c>
      <c r="J57" s="12"/>
      <c r="K57" s="12">
        <v>28508194442</v>
      </c>
      <c r="L57" s="12"/>
      <c r="M57" s="12">
        <v>0</v>
      </c>
      <c r="N57" s="12"/>
      <c r="O57" s="12">
        <v>0</v>
      </c>
      <c r="P57" s="9"/>
      <c r="Q57" s="12">
        <v>2000000</v>
      </c>
      <c r="R57" s="12"/>
      <c r="S57" s="12">
        <v>14100</v>
      </c>
      <c r="T57" s="12"/>
      <c r="U57" s="12">
        <v>28508194442</v>
      </c>
      <c r="V57" s="12"/>
      <c r="W57" s="12">
        <v>28032210000</v>
      </c>
      <c r="X57" s="9"/>
      <c r="Y57" s="14">
        <v>7.0000000000000001E-3</v>
      </c>
    </row>
    <row r="58" spans="1:25" ht="21" x14ac:dyDescent="0.55000000000000004">
      <c r="A58" s="2" t="s">
        <v>64</v>
      </c>
      <c r="C58" s="12">
        <v>0</v>
      </c>
      <c r="D58" s="12"/>
      <c r="E58" s="12">
        <v>0</v>
      </c>
      <c r="F58" s="12"/>
      <c r="G58" s="28">
        <v>0</v>
      </c>
      <c r="H58" s="29"/>
      <c r="I58" s="28">
        <v>842938</v>
      </c>
      <c r="J58" s="12"/>
      <c r="K58" s="12">
        <v>75677616005</v>
      </c>
      <c r="L58" s="12"/>
      <c r="M58" s="12">
        <v>0</v>
      </c>
      <c r="N58" s="12"/>
      <c r="O58" s="12">
        <v>0</v>
      </c>
      <c r="P58" s="9"/>
      <c r="Q58" s="12">
        <v>842938</v>
      </c>
      <c r="R58" s="12"/>
      <c r="S58" s="12">
        <v>93000</v>
      </c>
      <c r="T58" s="12"/>
      <c r="U58" s="12">
        <v>75677616005</v>
      </c>
      <c r="V58" s="12"/>
      <c r="W58" s="12">
        <v>77926794257.699997</v>
      </c>
      <c r="X58" s="9"/>
      <c r="Y58" s="14">
        <v>1.95E-2</v>
      </c>
    </row>
    <row r="59" spans="1:25" ht="21" x14ac:dyDescent="0.55000000000000004">
      <c r="A59" s="2" t="s">
        <v>65</v>
      </c>
      <c r="C59" s="12">
        <v>0</v>
      </c>
      <c r="D59" s="12"/>
      <c r="E59" s="12">
        <v>0</v>
      </c>
      <c r="F59" s="12"/>
      <c r="G59" s="28">
        <v>0</v>
      </c>
      <c r="H59" s="29"/>
      <c r="I59" s="28">
        <v>1000000</v>
      </c>
      <c r="J59" s="12"/>
      <c r="K59" s="12">
        <v>38051801544</v>
      </c>
      <c r="L59" s="12"/>
      <c r="M59" s="12">
        <v>0</v>
      </c>
      <c r="N59" s="12"/>
      <c r="O59" s="12">
        <v>0</v>
      </c>
      <c r="P59" s="9"/>
      <c r="Q59" s="12">
        <v>1000000</v>
      </c>
      <c r="R59" s="12"/>
      <c r="S59" s="12">
        <v>39870</v>
      </c>
      <c r="T59" s="12"/>
      <c r="U59" s="12">
        <v>38051801544</v>
      </c>
      <c r="V59" s="12"/>
      <c r="W59" s="12">
        <v>39632773500</v>
      </c>
      <c r="X59" s="9"/>
      <c r="Y59" s="14">
        <v>9.9000000000000008E-3</v>
      </c>
    </row>
    <row r="60" spans="1:25" ht="21" x14ac:dyDescent="0.55000000000000004">
      <c r="A60" s="2" t="s">
        <v>66</v>
      </c>
      <c r="C60" s="12">
        <v>0</v>
      </c>
      <c r="D60" s="12"/>
      <c r="E60" s="12">
        <v>0</v>
      </c>
      <c r="F60" s="12"/>
      <c r="G60" s="28">
        <v>0</v>
      </c>
      <c r="H60" s="29"/>
      <c r="I60" s="28">
        <v>397424</v>
      </c>
      <c r="J60" s="12"/>
      <c r="K60" s="12">
        <v>8353648997</v>
      </c>
      <c r="L60" s="12"/>
      <c r="M60" s="12">
        <v>0</v>
      </c>
      <c r="N60" s="12"/>
      <c r="O60" s="12">
        <v>0</v>
      </c>
      <c r="P60" s="9"/>
      <c r="Q60" s="12">
        <v>397424</v>
      </c>
      <c r="R60" s="12"/>
      <c r="S60" s="12">
        <v>18632</v>
      </c>
      <c r="T60" s="12"/>
      <c r="U60" s="12">
        <v>8354046421</v>
      </c>
      <c r="V60" s="12"/>
      <c r="W60" s="12">
        <v>7360745384.3903999</v>
      </c>
      <c r="X60" s="9"/>
      <c r="Y60" s="14">
        <v>1.8E-3</v>
      </c>
    </row>
    <row r="61" spans="1:25" ht="21" x14ac:dyDescent="0.55000000000000004">
      <c r="A61" s="2" t="s">
        <v>67</v>
      </c>
      <c r="C61" s="12">
        <v>0</v>
      </c>
      <c r="D61" s="12"/>
      <c r="E61" s="12">
        <v>0</v>
      </c>
      <c r="F61" s="12"/>
      <c r="G61" s="28">
        <v>0</v>
      </c>
      <c r="H61" s="29"/>
      <c r="I61" s="28">
        <v>1607056</v>
      </c>
      <c r="J61" s="12"/>
      <c r="K61" s="12">
        <v>0</v>
      </c>
      <c r="L61" s="12"/>
      <c r="M61" s="12">
        <v>0</v>
      </c>
      <c r="N61" s="12"/>
      <c r="O61" s="12">
        <v>0</v>
      </c>
      <c r="P61" s="9"/>
      <c r="Q61" s="12">
        <v>1607056</v>
      </c>
      <c r="R61" s="12"/>
      <c r="S61" s="12">
        <v>18220</v>
      </c>
      <c r="T61" s="12"/>
      <c r="U61" s="12">
        <v>35610753904</v>
      </c>
      <c r="V61" s="12"/>
      <c r="W61" s="12">
        <v>29106340986.096001</v>
      </c>
      <c r="X61" s="9"/>
      <c r="Y61" s="14">
        <v>7.3000000000000001E-3</v>
      </c>
    </row>
    <row r="62" spans="1:25" ht="21" x14ac:dyDescent="0.55000000000000004">
      <c r="A62" s="2" t="s">
        <v>68</v>
      </c>
      <c r="C62" s="12">
        <v>0</v>
      </c>
      <c r="D62" s="12"/>
      <c r="E62" s="12">
        <v>0</v>
      </c>
      <c r="F62" s="12"/>
      <c r="G62" s="28">
        <v>0</v>
      </c>
      <c r="H62" s="29"/>
      <c r="I62" s="28">
        <v>4000000</v>
      </c>
      <c r="J62" s="12"/>
      <c r="K62" s="12">
        <v>59032493063</v>
      </c>
      <c r="L62" s="12"/>
      <c r="M62" s="12">
        <v>0</v>
      </c>
      <c r="N62" s="12"/>
      <c r="O62" s="12">
        <v>0</v>
      </c>
      <c r="P62" s="9"/>
      <c r="Q62" s="12">
        <v>4000000</v>
      </c>
      <c r="R62" s="12"/>
      <c r="S62" s="12">
        <v>14800</v>
      </c>
      <c r="T62" s="12"/>
      <c r="U62" s="12">
        <v>59032493063</v>
      </c>
      <c r="V62" s="12"/>
      <c r="W62" s="12">
        <v>58847760000</v>
      </c>
      <c r="X62" s="9"/>
      <c r="Y62" s="14">
        <v>1.47E-2</v>
      </c>
    </row>
    <row r="63" spans="1:25" ht="21" x14ac:dyDescent="0.55000000000000004">
      <c r="A63" s="2" t="s">
        <v>69</v>
      </c>
      <c r="C63" s="12">
        <v>0</v>
      </c>
      <c r="D63" s="12"/>
      <c r="E63" s="12">
        <v>0</v>
      </c>
      <c r="F63" s="12"/>
      <c r="G63" s="28">
        <v>0</v>
      </c>
      <c r="H63" s="29"/>
      <c r="I63" s="28">
        <v>3076448</v>
      </c>
      <c r="J63" s="12"/>
      <c r="K63" s="12">
        <v>49143503879</v>
      </c>
      <c r="L63" s="12"/>
      <c r="M63" s="12">
        <v>0</v>
      </c>
      <c r="N63" s="12"/>
      <c r="O63" s="12">
        <v>0</v>
      </c>
      <c r="P63" s="9"/>
      <c r="Q63" s="12">
        <v>3076448</v>
      </c>
      <c r="R63" s="12"/>
      <c r="S63" s="12">
        <v>21350</v>
      </c>
      <c r="T63" s="12"/>
      <c r="U63" s="12">
        <v>49143503879</v>
      </c>
      <c r="V63" s="12"/>
      <c r="W63" s="12">
        <v>65291355919.440002</v>
      </c>
      <c r="X63" s="9"/>
      <c r="Y63" s="14">
        <v>1.6400000000000001E-2</v>
      </c>
    </row>
    <row r="64" spans="1:25" ht="21" x14ac:dyDescent="0.55000000000000004">
      <c r="A64" s="2" t="s">
        <v>70</v>
      </c>
      <c r="C64" s="12">
        <v>0</v>
      </c>
      <c r="D64" s="12"/>
      <c r="E64" s="12">
        <v>0</v>
      </c>
      <c r="F64" s="12"/>
      <c r="G64" s="28">
        <v>0</v>
      </c>
      <c r="H64" s="29"/>
      <c r="I64" s="28">
        <v>51261</v>
      </c>
      <c r="J64" s="12"/>
      <c r="K64" s="12">
        <v>1667495209</v>
      </c>
      <c r="L64" s="12"/>
      <c r="M64" s="12">
        <v>0</v>
      </c>
      <c r="N64" s="12"/>
      <c r="O64" s="12">
        <v>0</v>
      </c>
      <c r="P64" s="9"/>
      <c r="Q64" s="12">
        <v>51261</v>
      </c>
      <c r="R64" s="12"/>
      <c r="S64" s="12">
        <v>67508</v>
      </c>
      <c r="T64" s="12"/>
      <c r="U64" s="12">
        <v>1667546470</v>
      </c>
      <c r="V64" s="12"/>
      <c r="W64" s="12">
        <f>3439937448.8514-16</f>
        <v>3439937432.8513999</v>
      </c>
      <c r="X64" s="9"/>
      <c r="Y64" s="14">
        <v>8.9999999999999998E-4</v>
      </c>
    </row>
    <row r="65" spans="3:25" ht="19.5" thickBot="1" x14ac:dyDescent="0.5">
      <c r="C65" s="10">
        <f>SUM(C9:C64)</f>
        <v>346644943</v>
      </c>
      <c r="D65" s="9"/>
      <c r="E65" s="10">
        <f>SUM(E9:E64)</f>
        <v>3807553394012</v>
      </c>
      <c r="F65" s="9"/>
      <c r="G65" s="20">
        <f>SUM(G9:G64)</f>
        <v>3333880377160.4526</v>
      </c>
      <c r="H65" s="29"/>
      <c r="I65" s="20">
        <f>SUM(I9:I64)</f>
        <v>44851481</v>
      </c>
      <c r="J65" s="9"/>
      <c r="K65" s="10">
        <f>SUM(K9:K64)</f>
        <v>404167203807</v>
      </c>
      <c r="L65" s="9"/>
      <c r="M65" s="15">
        <f>SUM(M9:M64)</f>
        <v>-22739801</v>
      </c>
      <c r="N65" s="9"/>
      <c r="O65" s="10">
        <f>SUM(O9:O64)</f>
        <v>348786792136</v>
      </c>
      <c r="P65" s="9"/>
      <c r="Q65" s="10">
        <f>SUM(Q9:Q64)</f>
        <v>368756623</v>
      </c>
      <c r="R65" s="9"/>
      <c r="S65" s="10">
        <f>SUM(S9:S64)</f>
        <v>1664761</v>
      </c>
      <c r="T65" s="9"/>
      <c r="U65" s="10">
        <f>SUM(U9:U64)</f>
        <v>3850118217286</v>
      </c>
      <c r="V65" s="9"/>
      <c r="W65" s="20">
        <f>SUM(W9:W64)</f>
        <v>3824408892612.9404</v>
      </c>
      <c r="X65" s="9"/>
      <c r="Y65" s="11">
        <f>SUM(Y9:Y64)</f>
        <v>0.95860000000000001</v>
      </c>
    </row>
    <row r="66" spans="3:25" ht="19.5" thickTop="1" x14ac:dyDescent="0.45">
      <c r="I66" s="19"/>
      <c r="K66" s="19"/>
      <c r="M66" s="3"/>
      <c r="U66" s="19"/>
      <c r="W66" s="19"/>
    </row>
    <row r="67" spans="3:25" x14ac:dyDescent="0.45">
      <c r="U67" s="4"/>
      <c r="W67" s="3"/>
    </row>
    <row r="68" spans="3:25" x14ac:dyDescent="0.45">
      <c r="U68" s="4"/>
      <c r="W68" s="32"/>
    </row>
    <row r="69" spans="3:25" x14ac:dyDescent="0.45">
      <c r="U69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12"/>
  <sheetViews>
    <sheetView rightToLeft="1" view="pageBreakPreview" zoomScale="90" zoomScaleNormal="100" zoomScaleSheetLayoutView="90" workbookViewId="0">
      <selection activeCell="G18" sqref="G18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33" t="s">
        <v>0</v>
      </c>
      <c r="B2" s="33"/>
      <c r="C2" s="33"/>
      <c r="D2" s="33"/>
      <c r="E2" s="33"/>
      <c r="F2" s="33"/>
      <c r="G2" s="33"/>
    </row>
    <row r="3" spans="1:7" ht="30" x14ac:dyDescent="0.45">
      <c r="A3" s="33" t="s">
        <v>106</v>
      </c>
      <c r="B3" s="33"/>
      <c r="C3" s="33"/>
      <c r="D3" s="33"/>
      <c r="E3" s="33"/>
      <c r="F3" s="33"/>
      <c r="G3" s="33"/>
    </row>
    <row r="4" spans="1:7" ht="30" x14ac:dyDescent="0.45">
      <c r="A4" s="33" t="s">
        <v>2</v>
      </c>
      <c r="B4" s="33"/>
      <c r="C4" s="33"/>
      <c r="D4" s="33"/>
      <c r="E4" s="33"/>
      <c r="F4" s="33"/>
      <c r="G4" s="33"/>
    </row>
    <row r="6" spans="1:7" ht="30" x14ac:dyDescent="0.45">
      <c r="A6" s="36" t="s">
        <v>110</v>
      </c>
      <c r="C6" s="36" t="s">
        <v>79</v>
      </c>
      <c r="E6" s="36" t="s">
        <v>147</v>
      </c>
      <c r="G6" s="36" t="s">
        <v>13</v>
      </c>
    </row>
    <row r="7" spans="1:7" ht="21" x14ac:dyDescent="0.55000000000000004">
      <c r="A7" s="2" t="s">
        <v>154</v>
      </c>
      <c r="C7" s="12">
        <f>527918877424-10</f>
        <v>527918877414</v>
      </c>
      <c r="E7" s="25">
        <v>0.98329999999999995</v>
      </c>
      <c r="F7" s="9"/>
      <c r="G7" s="25">
        <v>0.1323</v>
      </c>
    </row>
    <row r="8" spans="1:7" ht="21" x14ac:dyDescent="0.55000000000000004">
      <c r="A8" s="2" t="s">
        <v>155</v>
      </c>
      <c r="C8" s="12">
        <v>0</v>
      </c>
      <c r="E8" s="25">
        <v>0</v>
      </c>
      <c r="F8" s="9"/>
      <c r="G8" s="25">
        <v>0</v>
      </c>
    </row>
    <row r="9" spans="1:7" ht="21" x14ac:dyDescent="0.55000000000000004">
      <c r="A9" s="2" t="s">
        <v>156</v>
      </c>
      <c r="C9" s="12">
        <v>22225861</v>
      </c>
      <c r="E9" s="25">
        <v>0</v>
      </c>
      <c r="F9" s="9"/>
      <c r="G9" s="25">
        <v>0</v>
      </c>
    </row>
    <row r="10" spans="1:7" ht="19.5" thickBot="1" x14ac:dyDescent="0.5">
      <c r="C10" s="15">
        <f>SUM(C7:C9)</f>
        <v>527941103275</v>
      </c>
    </row>
    <row r="11" spans="1:7" ht="19.5" thickTop="1" x14ac:dyDescent="0.45">
      <c r="C11" s="3"/>
    </row>
    <row r="12" spans="1:7" x14ac:dyDescent="0.45">
      <c r="C12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8"/>
  <sheetViews>
    <sheetView rightToLeft="1" view="pageBreakPreview" zoomScale="110" zoomScaleNormal="100" zoomScaleSheetLayoutView="110" workbookViewId="0">
      <selection activeCell="Q16" sqref="Q16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30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30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6" spans="1:19" ht="30" x14ac:dyDescent="0.45">
      <c r="A6" s="37" t="s">
        <v>74</v>
      </c>
      <c r="C6" s="36" t="s">
        <v>75</v>
      </c>
      <c r="D6" s="36" t="s">
        <v>75</v>
      </c>
      <c r="E6" s="36" t="s">
        <v>75</v>
      </c>
      <c r="F6" s="36" t="s">
        <v>75</v>
      </c>
      <c r="G6" s="36" t="s">
        <v>75</v>
      </c>
      <c r="H6" s="36" t="s">
        <v>75</v>
      </c>
      <c r="I6" s="36" t="s">
        <v>75</v>
      </c>
      <c r="K6" s="36" t="s">
        <v>4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</row>
    <row r="7" spans="1:19" ht="30" x14ac:dyDescent="0.45">
      <c r="A7" s="35" t="s">
        <v>74</v>
      </c>
      <c r="C7" s="36" t="s">
        <v>76</v>
      </c>
      <c r="E7" s="36" t="s">
        <v>77</v>
      </c>
      <c r="G7" s="36" t="s">
        <v>78</v>
      </c>
      <c r="I7" s="36" t="s">
        <v>72</v>
      </c>
      <c r="K7" s="36" t="s">
        <v>79</v>
      </c>
      <c r="M7" s="36" t="s">
        <v>80</v>
      </c>
      <c r="O7" s="36" t="s">
        <v>81</v>
      </c>
      <c r="Q7" s="36" t="s">
        <v>79</v>
      </c>
      <c r="S7" s="36" t="s">
        <v>73</v>
      </c>
    </row>
    <row r="8" spans="1:19" ht="21" x14ac:dyDescent="0.55000000000000004">
      <c r="A8" s="2" t="s">
        <v>82</v>
      </c>
      <c r="C8" s="9" t="s">
        <v>83</v>
      </c>
      <c r="E8" s="21" t="s">
        <v>84</v>
      </c>
      <c r="G8" s="9" t="s">
        <v>85</v>
      </c>
      <c r="I8" s="12">
        <v>0</v>
      </c>
      <c r="J8" s="12"/>
      <c r="K8" s="12">
        <v>2205982</v>
      </c>
      <c r="L8" s="12"/>
      <c r="M8" s="12">
        <v>154838134720</v>
      </c>
      <c r="N8" s="12"/>
      <c r="O8" s="12">
        <v>122166494454</v>
      </c>
      <c r="P8" s="12"/>
      <c r="Q8" s="12">
        <v>32673846248</v>
      </c>
      <c r="S8" s="14">
        <v>8.2000000000000007E-3</v>
      </c>
    </row>
    <row r="9" spans="1:19" ht="21" x14ac:dyDescent="0.55000000000000004">
      <c r="A9" s="2" t="s">
        <v>86</v>
      </c>
      <c r="C9" s="9" t="s">
        <v>87</v>
      </c>
      <c r="E9" s="21" t="s">
        <v>84</v>
      </c>
      <c r="G9" s="9" t="s">
        <v>88</v>
      </c>
      <c r="I9" s="12">
        <v>10</v>
      </c>
      <c r="J9" s="12"/>
      <c r="K9" s="12">
        <v>368282</v>
      </c>
      <c r="L9" s="12"/>
      <c r="M9" s="12">
        <v>2782</v>
      </c>
      <c r="N9" s="12"/>
      <c r="O9" s="12">
        <v>0</v>
      </c>
      <c r="P9" s="12"/>
      <c r="Q9" s="12">
        <v>371064</v>
      </c>
      <c r="S9" s="14">
        <v>0</v>
      </c>
    </row>
    <row r="10" spans="1:19" ht="21" x14ac:dyDescent="0.55000000000000004">
      <c r="A10" s="2" t="s">
        <v>89</v>
      </c>
      <c r="C10" s="9" t="s">
        <v>90</v>
      </c>
      <c r="E10" s="21" t="s">
        <v>84</v>
      </c>
      <c r="G10" s="9" t="s">
        <v>91</v>
      </c>
      <c r="I10" s="12">
        <v>10</v>
      </c>
      <c r="J10" s="12"/>
      <c r="K10" s="12">
        <v>219920</v>
      </c>
      <c r="L10" s="12"/>
      <c r="M10" s="12">
        <v>0</v>
      </c>
      <c r="N10" s="12"/>
      <c r="O10" s="12">
        <v>0</v>
      </c>
      <c r="P10" s="12"/>
      <c r="Q10" s="12">
        <v>219920</v>
      </c>
      <c r="S10" s="14">
        <v>0</v>
      </c>
    </row>
    <row r="11" spans="1:19" ht="21" x14ac:dyDescent="0.55000000000000004">
      <c r="A11" s="2" t="s">
        <v>92</v>
      </c>
      <c r="C11" s="9" t="s">
        <v>93</v>
      </c>
      <c r="E11" s="21" t="s">
        <v>84</v>
      </c>
      <c r="G11" s="9" t="s">
        <v>91</v>
      </c>
      <c r="I11" s="12">
        <v>10</v>
      </c>
      <c r="J11" s="12"/>
      <c r="K11" s="12">
        <v>336370</v>
      </c>
      <c r="L11" s="12"/>
      <c r="M11" s="12">
        <v>0</v>
      </c>
      <c r="N11" s="12"/>
      <c r="O11" s="12">
        <v>0</v>
      </c>
      <c r="P11" s="12"/>
      <c r="Q11" s="12">
        <v>336370</v>
      </c>
      <c r="S11" s="14">
        <v>0</v>
      </c>
    </row>
    <row r="12" spans="1:19" ht="21" x14ac:dyDescent="0.55000000000000004">
      <c r="A12" s="2" t="s">
        <v>94</v>
      </c>
      <c r="C12" s="9" t="s">
        <v>95</v>
      </c>
      <c r="E12" s="21" t="s">
        <v>84</v>
      </c>
      <c r="G12" s="9" t="s">
        <v>96</v>
      </c>
      <c r="I12" s="12">
        <v>10</v>
      </c>
      <c r="J12" s="12"/>
      <c r="K12" s="12">
        <v>844772</v>
      </c>
      <c r="L12" s="12"/>
      <c r="M12" s="12">
        <v>5739</v>
      </c>
      <c r="N12" s="12"/>
      <c r="O12" s="12">
        <v>0</v>
      </c>
      <c r="P12" s="12"/>
      <c r="Q12" s="12">
        <v>850511</v>
      </c>
      <c r="S12" s="14">
        <v>0</v>
      </c>
    </row>
    <row r="13" spans="1:19" ht="21" x14ac:dyDescent="0.55000000000000004">
      <c r="A13" s="2" t="s">
        <v>94</v>
      </c>
      <c r="C13" s="9" t="s">
        <v>97</v>
      </c>
      <c r="E13" s="21" t="s">
        <v>98</v>
      </c>
      <c r="G13" s="9" t="s">
        <v>99</v>
      </c>
      <c r="I13" s="12">
        <v>0</v>
      </c>
      <c r="J13" s="12"/>
      <c r="K13" s="12">
        <v>520000</v>
      </c>
      <c r="L13" s="12"/>
      <c r="M13" s="12">
        <v>0</v>
      </c>
      <c r="N13" s="12"/>
      <c r="O13" s="12">
        <v>0</v>
      </c>
      <c r="P13" s="12"/>
      <c r="Q13" s="12">
        <v>520000</v>
      </c>
      <c r="S13" s="14">
        <v>0</v>
      </c>
    </row>
    <row r="14" spans="1:19" ht="21" x14ac:dyDescent="0.55000000000000004">
      <c r="A14" s="2" t="s">
        <v>100</v>
      </c>
      <c r="C14" s="9" t="s">
        <v>101</v>
      </c>
      <c r="E14" s="21" t="s">
        <v>84</v>
      </c>
      <c r="G14" s="9" t="s">
        <v>102</v>
      </c>
      <c r="I14" s="12">
        <v>0</v>
      </c>
      <c r="J14" s="12"/>
      <c r="K14" s="12">
        <v>380875</v>
      </c>
      <c r="L14" s="12"/>
      <c r="M14" s="12">
        <v>0</v>
      </c>
      <c r="N14" s="12"/>
      <c r="O14" s="12">
        <v>0</v>
      </c>
      <c r="P14" s="12"/>
      <c r="Q14" s="12">
        <v>380875</v>
      </c>
      <c r="S14" s="14">
        <v>0</v>
      </c>
    </row>
    <row r="15" spans="1:19" ht="21" x14ac:dyDescent="0.55000000000000004">
      <c r="A15" s="2" t="s">
        <v>103</v>
      </c>
      <c r="C15" s="9" t="s">
        <v>104</v>
      </c>
      <c r="E15" s="21" t="s">
        <v>98</v>
      </c>
      <c r="G15" s="9" t="s">
        <v>105</v>
      </c>
      <c r="I15" s="12">
        <v>0</v>
      </c>
      <c r="J15" s="12"/>
      <c r="K15" s="12">
        <v>0</v>
      </c>
      <c r="L15" s="12"/>
      <c r="M15" s="12">
        <v>887500000</v>
      </c>
      <c r="N15" s="12"/>
      <c r="O15" s="12">
        <v>887012000</v>
      </c>
      <c r="P15" s="12"/>
      <c r="Q15" s="12">
        <v>488000</v>
      </c>
      <c r="S15" s="14">
        <v>0</v>
      </c>
    </row>
    <row r="16" spans="1:19" ht="19.5" thickBot="1" x14ac:dyDescent="0.5">
      <c r="I16" s="12"/>
      <c r="J16" s="12"/>
      <c r="K16" s="15">
        <f>SUM(K8:K15)</f>
        <v>4876201</v>
      </c>
      <c r="L16" s="12"/>
      <c r="M16" s="15">
        <f>SUM(M8:M15)</f>
        <v>155725643241</v>
      </c>
      <c r="N16" s="12"/>
      <c r="O16" s="15">
        <f>SUM(O8:O15)</f>
        <v>123053506454</v>
      </c>
      <c r="P16" s="12"/>
      <c r="Q16" s="15">
        <f>SUM(Q8:Q15)</f>
        <v>32677012988</v>
      </c>
      <c r="S16" s="22">
        <f>SUM(S8:S15)</f>
        <v>8.2000000000000007E-3</v>
      </c>
    </row>
    <row r="17" spans="11:17" ht="19.5" thickTop="1" x14ac:dyDescent="0.45">
      <c r="K17" s="23"/>
      <c r="L17" s="24"/>
      <c r="M17" s="23"/>
      <c r="N17" s="24"/>
      <c r="O17" s="23"/>
      <c r="P17" s="24"/>
      <c r="Q17" s="23"/>
    </row>
    <row r="18" spans="11:17" x14ac:dyDescent="0.45">
      <c r="K18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4"/>
  <sheetViews>
    <sheetView rightToLeft="1" view="pageBreakPreview" zoomScale="110" zoomScaleNormal="100" zoomScaleSheetLayoutView="110" workbookViewId="0">
      <selection activeCell="W7" sqref="W7"/>
    </sheetView>
  </sheetViews>
  <sheetFormatPr defaultRowHeight="18.75" x14ac:dyDescent="0.45"/>
  <cols>
    <col min="1" max="1" width="20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3.425781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45">
      <c r="A3" s="33" t="s">
        <v>106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30" x14ac:dyDescent="0.45">
      <c r="A6" s="36" t="s">
        <v>107</v>
      </c>
      <c r="B6" s="36" t="s">
        <v>107</v>
      </c>
      <c r="C6" s="36" t="s">
        <v>107</v>
      </c>
      <c r="D6" s="36" t="s">
        <v>107</v>
      </c>
      <c r="E6" s="36" t="s">
        <v>107</v>
      </c>
      <c r="G6" s="36" t="s">
        <v>108</v>
      </c>
      <c r="H6" s="36" t="s">
        <v>108</v>
      </c>
      <c r="I6" s="36" t="s">
        <v>108</v>
      </c>
      <c r="J6" s="36" t="s">
        <v>108</v>
      </c>
      <c r="K6" s="36" t="s">
        <v>108</v>
      </c>
      <c r="M6" s="36" t="s">
        <v>109</v>
      </c>
      <c r="N6" s="36" t="s">
        <v>109</v>
      </c>
      <c r="O6" s="36" t="s">
        <v>109</v>
      </c>
      <c r="P6" s="36" t="s">
        <v>109</v>
      </c>
      <c r="Q6" s="36" t="s">
        <v>109</v>
      </c>
    </row>
    <row r="7" spans="1:17" ht="30" x14ac:dyDescent="0.45">
      <c r="A7" s="33" t="s">
        <v>110</v>
      </c>
      <c r="C7" s="36" t="s">
        <v>111</v>
      </c>
      <c r="E7" s="36" t="s">
        <v>72</v>
      </c>
      <c r="G7" s="36" t="s">
        <v>112</v>
      </c>
      <c r="I7" s="36" t="s">
        <v>113</v>
      </c>
      <c r="K7" s="36" t="s">
        <v>114</v>
      </c>
      <c r="M7" s="36" t="s">
        <v>112</v>
      </c>
      <c r="O7" s="36" t="s">
        <v>113</v>
      </c>
      <c r="Q7" s="36" t="s">
        <v>114</v>
      </c>
    </row>
    <row r="8" spans="1:17" ht="21" x14ac:dyDescent="0.55000000000000004">
      <c r="A8" s="2" t="s">
        <v>82</v>
      </c>
      <c r="C8" s="12">
        <v>30</v>
      </c>
      <c r="D8" s="12"/>
      <c r="E8" s="12">
        <v>0</v>
      </c>
      <c r="F8" s="12"/>
      <c r="G8" s="12">
        <v>22212624</v>
      </c>
      <c r="H8" s="12"/>
      <c r="I8" s="12">
        <v>0</v>
      </c>
      <c r="J8" s="12"/>
      <c r="K8" s="12">
        <v>22212624</v>
      </c>
      <c r="L8" s="12"/>
      <c r="M8" s="12">
        <v>22231202</v>
      </c>
      <c r="N8" s="12"/>
      <c r="O8" s="12">
        <v>0</v>
      </c>
      <c r="P8" s="12"/>
      <c r="Q8" s="12">
        <v>22231202</v>
      </c>
    </row>
    <row r="9" spans="1:17" ht="21" x14ac:dyDescent="0.55000000000000004">
      <c r="A9" s="2" t="s">
        <v>86</v>
      </c>
      <c r="C9" s="12">
        <v>29</v>
      </c>
      <c r="D9" s="12"/>
      <c r="E9" s="12">
        <v>10</v>
      </c>
      <c r="F9" s="12"/>
      <c r="G9" s="12">
        <v>2784</v>
      </c>
      <c r="H9" s="12"/>
      <c r="I9" s="12">
        <v>0</v>
      </c>
      <c r="J9" s="12"/>
      <c r="K9" s="12">
        <v>2784</v>
      </c>
      <c r="L9" s="12"/>
      <c r="M9" s="12">
        <v>5861</v>
      </c>
      <c r="N9" s="12"/>
      <c r="O9" s="12">
        <v>3</v>
      </c>
      <c r="P9" s="12"/>
      <c r="Q9" s="12">
        <v>5858</v>
      </c>
    </row>
    <row r="10" spans="1:17" ht="21" x14ac:dyDescent="0.55000000000000004">
      <c r="A10" s="2" t="s">
        <v>89</v>
      </c>
      <c r="C10" s="12">
        <v>23</v>
      </c>
      <c r="D10" s="12"/>
      <c r="E10" s="12">
        <v>10</v>
      </c>
      <c r="F10" s="12"/>
      <c r="G10" s="12">
        <v>1860</v>
      </c>
      <c r="H10" s="12"/>
      <c r="I10" s="12">
        <v>12</v>
      </c>
      <c r="J10" s="12"/>
      <c r="K10" s="12">
        <v>1848</v>
      </c>
      <c r="L10" s="12"/>
      <c r="M10" s="12">
        <v>826</v>
      </c>
      <c r="N10" s="12"/>
      <c r="O10" s="12">
        <v>16</v>
      </c>
      <c r="P10" s="12"/>
      <c r="Q10" s="12">
        <v>810</v>
      </c>
    </row>
    <row r="11" spans="1:17" ht="21" x14ac:dyDescent="0.55000000000000004">
      <c r="A11" s="2" t="s">
        <v>92</v>
      </c>
      <c r="C11" s="12">
        <v>30</v>
      </c>
      <c r="D11" s="12"/>
      <c r="E11" s="12">
        <v>10</v>
      </c>
      <c r="F11" s="12"/>
      <c r="G11" s="12">
        <v>2852</v>
      </c>
      <c r="H11" s="12"/>
      <c r="I11" s="12">
        <v>23</v>
      </c>
      <c r="J11" s="12"/>
      <c r="K11" s="12">
        <v>2829</v>
      </c>
      <c r="L11" s="12"/>
      <c r="M11" s="12">
        <v>1796</v>
      </c>
      <c r="N11" s="12"/>
      <c r="O11" s="12">
        <v>25</v>
      </c>
      <c r="P11" s="12"/>
      <c r="Q11" s="12">
        <v>1771</v>
      </c>
    </row>
    <row r="12" spans="1:17" ht="21" x14ac:dyDescent="0.55000000000000004">
      <c r="A12" s="2" t="s">
        <v>94</v>
      </c>
      <c r="C12" s="12">
        <v>30</v>
      </c>
      <c r="D12" s="12"/>
      <c r="E12" s="12">
        <v>10</v>
      </c>
      <c r="F12" s="12"/>
      <c r="G12" s="12">
        <v>5741</v>
      </c>
      <c r="H12" s="12"/>
      <c r="I12" s="12">
        <v>0</v>
      </c>
      <c r="J12" s="12"/>
      <c r="K12" s="12">
        <v>5741</v>
      </c>
      <c r="L12" s="12"/>
      <c r="M12" s="12">
        <v>12743</v>
      </c>
      <c r="N12" s="12"/>
      <c r="O12" s="12">
        <v>2</v>
      </c>
      <c r="P12" s="12"/>
      <c r="Q12" s="12">
        <v>12741</v>
      </c>
    </row>
    <row r="13" spans="1:17" ht="19.5" thickBot="1" x14ac:dyDescent="0.5">
      <c r="C13" s="12"/>
      <c r="D13" s="12"/>
      <c r="E13" s="12"/>
      <c r="F13" s="12"/>
      <c r="G13" s="15">
        <f>SUM(G8:G12)</f>
        <v>22225861</v>
      </c>
      <c r="H13" s="12"/>
      <c r="I13" s="15">
        <f>SUM(I8:I12)</f>
        <v>35</v>
      </c>
      <c r="J13" s="12"/>
      <c r="K13" s="15">
        <f>SUM(K8:K12)</f>
        <v>22225826</v>
      </c>
      <c r="L13" s="12"/>
      <c r="M13" s="15">
        <f>SUM(M8:M12)</f>
        <v>22252428</v>
      </c>
      <c r="N13" s="12"/>
      <c r="O13" s="15">
        <f>SUM(O8:O12)</f>
        <v>46</v>
      </c>
      <c r="P13" s="12"/>
      <c r="Q13" s="15">
        <f>SUM(Q8:Q12)</f>
        <v>22252382</v>
      </c>
    </row>
    <row r="14" spans="1:17" ht="19.5" thickTop="1" x14ac:dyDescent="0.45">
      <c r="G14" s="19"/>
      <c r="H14" s="24"/>
      <c r="I14" s="24"/>
      <c r="J14" s="24"/>
      <c r="K14" s="19"/>
      <c r="L14" s="24"/>
      <c r="M14" s="19"/>
      <c r="N14" s="24"/>
      <c r="O14" s="24"/>
      <c r="P14" s="24"/>
      <c r="Q14" s="19"/>
    </row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48"/>
  <sheetViews>
    <sheetView rightToLeft="1" view="pageBreakPreview" topLeftCell="A25" zoomScaleNormal="100" zoomScaleSheetLayoutView="100" workbookViewId="0">
      <selection activeCell="S34" sqref="S34"/>
    </sheetView>
  </sheetViews>
  <sheetFormatPr defaultRowHeight="18.75" x14ac:dyDescent="0.45"/>
  <cols>
    <col min="1" max="1" width="27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30" x14ac:dyDescent="0.45">
      <c r="A3" s="33" t="s">
        <v>106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30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6" spans="1:19" ht="30" x14ac:dyDescent="0.45">
      <c r="A6" s="37" t="s">
        <v>3</v>
      </c>
      <c r="C6" s="36" t="s">
        <v>115</v>
      </c>
      <c r="D6" s="36" t="s">
        <v>115</v>
      </c>
      <c r="E6" s="36" t="s">
        <v>115</v>
      </c>
      <c r="F6" s="36" t="s">
        <v>115</v>
      </c>
      <c r="G6" s="36" t="s">
        <v>115</v>
      </c>
      <c r="I6" s="36" t="s">
        <v>108</v>
      </c>
      <c r="J6" s="36" t="s">
        <v>108</v>
      </c>
      <c r="K6" s="36" t="s">
        <v>108</v>
      </c>
      <c r="L6" s="36" t="s">
        <v>108</v>
      </c>
      <c r="M6" s="36" t="s">
        <v>108</v>
      </c>
      <c r="O6" s="36" t="s">
        <v>109</v>
      </c>
      <c r="P6" s="36" t="s">
        <v>109</v>
      </c>
      <c r="Q6" s="36" t="s">
        <v>109</v>
      </c>
      <c r="R6" s="36" t="s">
        <v>109</v>
      </c>
      <c r="S6" s="36" t="s">
        <v>109</v>
      </c>
    </row>
    <row r="7" spans="1:19" ht="30" x14ac:dyDescent="0.45">
      <c r="A7" s="35" t="s">
        <v>3</v>
      </c>
      <c r="C7" s="36" t="s">
        <v>116</v>
      </c>
      <c r="E7" s="36" t="s">
        <v>117</v>
      </c>
      <c r="G7" s="36" t="s">
        <v>118</v>
      </c>
      <c r="I7" s="36" t="s">
        <v>119</v>
      </c>
      <c r="K7" s="36" t="s">
        <v>113</v>
      </c>
      <c r="M7" s="36" t="s">
        <v>120</v>
      </c>
      <c r="O7" s="36" t="s">
        <v>119</v>
      </c>
      <c r="Q7" s="36" t="s">
        <v>113</v>
      </c>
      <c r="S7" s="36" t="s">
        <v>120</v>
      </c>
    </row>
    <row r="8" spans="1:19" ht="21" x14ac:dyDescent="0.55000000000000004">
      <c r="A8" s="2" t="s">
        <v>42</v>
      </c>
      <c r="C8" s="9" t="s">
        <v>121</v>
      </c>
      <c r="E8" s="12">
        <v>1398518</v>
      </c>
      <c r="F8" s="12"/>
      <c r="G8" s="12">
        <v>350</v>
      </c>
      <c r="H8" s="12"/>
      <c r="I8" s="12">
        <v>0</v>
      </c>
      <c r="J8" s="12"/>
      <c r="K8" s="12">
        <v>0</v>
      </c>
      <c r="L8" s="12"/>
      <c r="M8" s="12">
        <v>0</v>
      </c>
      <c r="N8" s="12"/>
      <c r="O8" s="12">
        <v>489481300</v>
      </c>
      <c r="P8" s="12"/>
      <c r="Q8" s="12">
        <v>49159243</v>
      </c>
      <c r="R8" s="12"/>
      <c r="S8" s="12">
        <v>440322057</v>
      </c>
    </row>
    <row r="9" spans="1:19" ht="21" x14ac:dyDescent="0.55000000000000004">
      <c r="A9" s="2" t="s">
        <v>56</v>
      </c>
      <c r="C9" s="9" t="s">
        <v>122</v>
      </c>
      <c r="E9" s="12">
        <v>6942000</v>
      </c>
      <c r="F9" s="12"/>
      <c r="G9" s="12">
        <v>300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2082600000</v>
      </c>
      <c r="P9" s="12"/>
      <c r="Q9" s="12">
        <v>201043069</v>
      </c>
      <c r="R9" s="12"/>
      <c r="S9" s="12">
        <v>1881556931</v>
      </c>
    </row>
    <row r="10" spans="1:19" ht="21" x14ac:dyDescent="0.55000000000000004">
      <c r="A10" s="2" t="s">
        <v>31</v>
      </c>
      <c r="C10" s="9" t="s">
        <v>123</v>
      </c>
      <c r="E10" s="12">
        <v>3200000</v>
      </c>
      <c r="F10" s="12"/>
      <c r="G10" s="12">
        <v>380</v>
      </c>
      <c r="H10" s="12"/>
      <c r="I10" s="12">
        <v>1216000000</v>
      </c>
      <c r="J10" s="12"/>
      <c r="K10" s="12">
        <v>134781973</v>
      </c>
      <c r="L10" s="12"/>
      <c r="M10" s="12">
        <v>1081218027</v>
      </c>
      <c r="N10" s="12"/>
      <c r="O10" s="12">
        <v>1216000000</v>
      </c>
      <c r="P10" s="12"/>
      <c r="Q10" s="12">
        <v>134781973</v>
      </c>
      <c r="R10" s="12"/>
      <c r="S10" s="12">
        <v>1081218027</v>
      </c>
    </row>
    <row r="11" spans="1:19" ht="21" x14ac:dyDescent="0.55000000000000004">
      <c r="A11" s="2" t="s">
        <v>68</v>
      </c>
      <c r="C11" s="9" t="s">
        <v>6</v>
      </c>
      <c r="E11" s="12">
        <v>4000000</v>
      </c>
      <c r="F11" s="12"/>
      <c r="G11" s="12">
        <v>2000</v>
      </c>
      <c r="H11" s="12"/>
      <c r="I11" s="12">
        <v>8000000000</v>
      </c>
      <c r="J11" s="12"/>
      <c r="K11" s="12">
        <v>1141514974</v>
      </c>
      <c r="L11" s="12"/>
      <c r="M11" s="12">
        <v>6858485026</v>
      </c>
      <c r="N11" s="12"/>
      <c r="O11" s="12">
        <v>8000000000</v>
      </c>
      <c r="P11" s="12"/>
      <c r="Q11" s="12">
        <v>1141514974</v>
      </c>
      <c r="R11" s="12"/>
      <c r="S11" s="12">
        <v>6858485026</v>
      </c>
    </row>
    <row r="12" spans="1:19" ht="21" x14ac:dyDescent="0.55000000000000004">
      <c r="A12" s="2" t="s">
        <v>58</v>
      </c>
      <c r="C12" s="9" t="s">
        <v>124</v>
      </c>
      <c r="E12" s="12">
        <v>9795660</v>
      </c>
      <c r="F12" s="12"/>
      <c r="G12" s="12">
        <v>280</v>
      </c>
      <c r="H12" s="12"/>
      <c r="I12" s="12">
        <v>2742784800</v>
      </c>
      <c r="J12" s="12"/>
      <c r="K12" s="12">
        <v>140792722</v>
      </c>
      <c r="L12" s="12"/>
      <c r="M12" s="12">
        <v>2601992078</v>
      </c>
      <c r="N12" s="12"/>
      <c r="O12" s="12">
        <v>2742784800</v>
      </c>
      <c r="P12" s="12"/>
      <c r="Q12" s="12">
        <v>140792722</v>
      </c>
      <c r="R12" s="12"/>
      <c r="S12" s="12">
        <v>2601992078</v>
      </c>
    </row>
    <row r="13" spans="1:19" ht="21" x14ac:dyDescent="0.55000000000000004">
      <c r="A13" s="2" t="s">
        <v>52</v>
      </c>
      <c r="C13" s="9" t="s">
        <v>124</v>
      </c>
      <c r="E13" s="12">
        <v>85397261</v>
      </c>
      <c r="F13" s="12"/>
      <c r="G13" s="12">
        <v>28</v>
      </c>
      <c r="H13" s="12"/>
      <c r="I13" s="12">
        <v>2391123308</v>
      </c>
      <c r="J13" s="12"/>
      <c r="K13" s="12">
        <v>143190256</v>
      </c>
      <c r="L13" s="12"/>
      <c r="M13" s="12">
        <v>2247933052</v>
      </c>
      <c r="N13" s="12"/>
      <c r="O13" s="12">
        <v>2391123308</v>
      </c>
      <c r="P13" s="12"/>
      <c r="Q13" s="12">
        <v>143190256</v>
      </c>
      <c r="R13" s="12"/>
      <c r="S13" s="12">
        <v>2247933052</v>
      </c>
    </row>
    <row r="14" spans="1:19" ht="21" x14ac:dyDescent="0.55000000000000004">
      <c r="A14" s="2" t="s">
        <v>40</v>
      </c>
      <c r="C14" s="9" t="s">
        <v>125</v>
      </c>
      <c r="E14" s="12">
        <v>7100000</v>
      </c>
      <c r="F14" s="12"/>
      <c r="G14" s="12">
        <v>1000</v>
      </c>
      <c r="H14" s="12"/>
      <c r="I14" s="12">
        <v>7100000000</v>
      </c>
      <c r="J14" s="12"/>
      <c r="K14" s="12">
        <v>355692908</v>
      </c>
      <c r="L14" s="12"/>
      <c r="M14" s="12">
        <v>6744307092</v>
      </c>
      <c r="N14" s="12"/>
      <c r="O14" s="12">
        <v>7100000000</v>
      </c>
      <c r="P14" s="12"/>
      <c r="Q14" s="12">
        <v>355692908</v>
      </c>
      <c r="R14" s="12"/>
      <c r="S14" s="12">
        <v>6744307092</v>
      </c>
    </row>
    <row r="15" spans="1:19" ht="21" x14ac:dyDescent="0.55000000000000004">
      <c r="A15" s="2" t="s">
        <v>44</v>
      </c>
      <c r="C15" s="9" t="s">
        <v>126</v>
      </c>
      <c r="E15" s="12">
        <v>4500000</v>
      </c>
      <c r="F15" s="12"/>
      <c r="G15" s="12">
        <v>2370</v>
      </c>
      <c r="H15" s="12"/>
      <c r="I15" s="12">
        <v>0</v>
      </c>
      <c r="J15" s="12"/>
      <c r="K15" s="12">
        <v>0</v>
      </c>
      <c r="L15" s="12"/>
      <c r="M15" s="12">
        <v>0</v>
      </c>
      <c r="N15" s="12"/>
      <c r="O15" s="12">
        <v>10665000000</v>
      </c>
      <c r="P15" s="12"/>
      <c r="Q15" s="12">
        <v>828676563</v>
      </c>
      <c r="R15" s="12"/>
      <c r="S15" s="12">
        <v>9836323437</v>
      </c>
    </row>
    <row r="16" spans="1:19" ht="21" x14ac:dyDescent="0.55000000000000004">
      <c r="A16" s="2" t="s">
        <v>20</v>
      </c>
      <c r="C16" s="9" t="s">
        <v>6</v>
      </c>
      <c r="E16" s="12">
        <v>3050000</v>
      </c>
      <c r="F16" s="12"/>
      <c r="G16" s="12">
        <v>4175</v>
      </c>
      <c r="H16" s="12"/>
      <c r="I16" s="12">
        <v>12733750000</v>
      </c>
      <c r="J16" s="12"/>
      <c r="K16" s="12">
        <v>1816970787</v>
      </c>
      <c r="L16" s="12"/>
      <c r="M16" s="12">
        <v>10916779213</v>
      </c>
      <c r="N16" s="12"/>
      <c r="O16" s="12">
        <v>12733750000</v>
      </c>
      <c r="P16" s="12"/>
      <c r="Q16" s="12">
        <v>1816970787</v>
      </c>
      <c r="R16" s="12"/>
      <c r="S16" s="12">
        <v>10916779213</v>
      </c>
    </row>
    <row r="17" spans="1:19" ht="21" x14ac:dyDescent="0.55000000000000004">
      <c r="A17" s="2" t="s">
        <v>57</v>
      </c>
      <c r="C17" s="9" t="s">
        <v>127</v>
      </c>
      <c r="E17" s="12">
        <v>6250000</v>
      </c>
      <c r="F17" s="12"/>
      <c r="G17" s="12">
        <v>1300</v>
      </c>
      <c r="H17" s="12"/>
      <c r="I17" s="12">
        <v>8125000000</v>
      </c>
      <c r="J17" s="12"/>
      <c r="K17" s="12">
        <v>1080760095</v>
      </c>
      <c r="L17" s="12"/>
      <c r="M17" s="12">
        <v>7044239905</v>
      </c>
      <c r="N17" s="12"/>
      <c r="O17" s="12">
        <v>8125000000</v>
      </c>
      <c r="P17" s="12"/>
      <c r="Q17" s="12">
        <v>1080760095</v>
      </c>
      <c r="R17" s="12"/>
      <c r="S17" s="12">
        <v>7044239905</v>
      </c>
    </row>
    <row r="18" spans="1:19" ht="21" x14ac:dyDescent="0.55000000000000004">
      <c r="A18" s="2" t="s">
        <v>48</v>
      </c>
      <c r="C18" s="9" t="s">
        <v>128</v>
      </c>
      <c r="E18" s="12">
        <v>6000000</v>
      </c>
      <c r="F18" s="12"/>
      <c r="G18" s="12">
        <v>800</v>
      </c>
      <c r="H18" s="12"/>
      <c r="I18" s="12">
        <v>4800000000</v>
      </c>
      <c r="J18" s="12"/>
      <c r="K18" s="12">
        <v>313444302</v>
      </c>
      <c r="L18" s="12"/>
      <c r="M18" s="12">
        <v>4486555698</v>
      </c>
      <c r="N18" s="12"/>
      <c r="O18" s="12">
        <v>4800000000</v>
      </c>
      <c r="P18" s="12"/>
      <c r="Q18" s="12">
        <v>313444302</v>
      </c>
      <c r="R18" s="12"/>
      <c r="S18" s="12">
        <v>4486555698</v>
      </c>
    </row>
    <row r="19" spans="1:19" ht="21" x14ac:dyDescent="0.55000000000000004">
      <c r="A19" s="2" t="s">
        <v>16</v>
      </c>
      <c r="C19" s="9" t="s">
        <v>124</v>
      </c>
      <c r="E19" s="12">
        <v>20321813</v>
      </c>
      <c r="F19" s="12"/>
      <c r="G19" s="12">
        <v>66</v>
      </c>
      <c r="H19" s="12"/>
      <c r="I19" s="12">
        <v>1341239658</v>
      </c>
      <c r="J19" s="12"/>
      <c r="K19" s="12">
        <v>54636570</v>
      </c>
      <c r="L19" s="12"/>
      <c r="M19" s="12">
        <v>1286603088</v>
      </c>
      <c r="N19" s="12"/>
      <c r="O19" s="12">
        <v>1341239658</v>
      </c>
      <c r="P19" s="12"/>
      <c r="Q19" s="12">
        <v>54636570</v>
      </c>
      <c r="R19" s="12"/>
      <c r="S19" s="12">
        <v>1286603088</v>
      </c>
    </row>
    <row r="20" spans="1:19" ht="21" x14ac:dyDescent="0.55000000000000004">
      <c r="A20" s="2" t="s">
        <v>19</v>
      </c>
      <c r="C20" s="9" t="s">
        <v>129</v>
      </c>
      <c r="E20" s="12">
        <v>4706882</v>
      </c>
      <c r="F20" s="12"/>
      <c r="G20" s="12">
        <v>3850</v>
      </c>
      <c r="H20" s="12"/>
      <c r="I20" s="12">
        <v>18121495700</v>
      </c>
      <c r="J20" s="12"/>
      <c r="K20" s="12">
        <v>1085189375</v>
      </c>
      <c r="L20" s="12"/>
      <c r="M20" s="12">
        <v>17036306325</v>
      </c>
      <c r="N20" s="12"/>
      <c r="O20" s="12">
        <v>18121495700</v>
      </c>
      <c r="P20" s="12"/>
      <c r="Q20" s="12">
        <v>1085189375</v>
      </c>
      <c r="R20" s="12"/>
      <c r="S20" s="12">
        <v>17036306325</v>
      </c>
    </row>
    <row r="21" spans="1:19" ht="21" x14ac:dyDescent="0.55000000000000004">
      <c r="A21" s="2" t="s">
        <v>59</v>
      </c>
      <c r="C21" s="9" t="s">
        <v>130</v>
      </c>
      <c r="E21" s="12">
        <v>1179000</v>
      </c>
      <c r="F21" s="12"/>
      <c r="G21" s="12">
        <v>1100</v>
      </c>
      <c r="H21" s="12"/>
      <c r="I21" s="12">
        <v>1296900000</v>
      </c>
      <c r="J21" s="12"/>
      <c r="K21" s="12">
        <v>89327296</v>
      </c>
      <c r="L21" s="12"/>
      <c r="M21" s="12">
        <v>1207572704</v>
      </c>
      <c r="N21" s="12"/>
      <c r="O21" s="12">
        <v>1296900000</v>
      </c>
      <c r="P21" s="12"/>
      <c r="Q21" s="12">
        <v>89327296</v>
      </c>
      <c r="R21" s="12"/>
      <c r="S21" s="12">
        <v>1207572704</v>
      </c>
    </row>
    <row r="22" spans="1:19" ht="21" x14ac:dyDescent="0.55000000000000004">
      <c r="A22" s="2" t="s">
        <v>62</v>
      </c>
      <c r="C22" s="9" t="s">
        <v>131</v>
      </c>
      <c r="E22" s="12">
        <v>782257</v>
      </c>
      <c r="F22" s="12"/>
      <c r="G22" s="12">
        <v>300</v>
      </c>
      <c r="H22" s="12"/>
      <c r="I22" s="12">
        <v>234677100</v>
      </c>
      <c r="J22" s="12"/>
      <c r="K22" s="12">
        <v>16024537</v>
      </c>
      <c r="L22" s="12"/>
      <c r="M22" s="12">
        <v>218652563</v>
      </c>
      <c r="N22" s="12"/>
      <c r="O22" s="12">
        <v>234677100</v>
      </c>
      <c r="P22" s="12"/>
      <c r="Q22" s="12">
        <v>16024537</v>
      </c>
      <c r="R22" s="12"/>
      <c r="S22" s="12">
        <v>218652563</v>
      </c>
    </row>
    <row r="23" spans="1:19" ht="21" x14ac:dyDescent="0.55000000000000004">
      <c r="A23" s="2" t="s">
        <v>55</v>
      </c>
      <c r="C23" s="9" t="s">
        <v>132</v>
      </c>
      <c r="E23" s="12">
        <v>4118000</v>
      </c>
      <c r="F23" s="12"/>
      <c r="G23" s="12">
        <v>1800</v>
      </c>
      <c r="H23" s="12"/>
      <c r="I23" s="12">
        <v>7412400000</v>
      </c>
      <c r="J23" s="12"/>
      <c r="K23" s="12">
        <v>15199727</v>
      </c>
      <c r="L23" s="12"/>
      <c r="M23" s="12">
        <v>7397200273</v>
      </c>
      <c r="N23" s="12"/>
      <c r="O23" s="12">
        <v>7412400000</v>
      </c>
      <c r="P23" s="12"/>
      <c r="Q23" s="12">
        <v>15199727</v>
      </c>
      <c r="R23" s="12"/>
      <c r="S23" s="12">
        <v>7397200273</v>
      </c>
    </row>
    <row r="24" spans="1:19" ht="21" x14ac:dyDescent="0.55000000000000004">
      <c r="A24" s="2" t="s">
        <v>23</v>
      </c>
      <c r="C24" s="9" t="s">
        <v>127</v>
      </c>
      <c r="E24" s="12">
        <v>450652</v>
      </c>
      <c r="F24" s="12"/>
      <c r="G24" s="12">
        <v>6500</v>
      </c>
      <c r="H24" s="12"/>
      <c r="I24" s="12">
        <v>2929238000</v>
      </c>
      <c r="J24" s="12"/>
      <c r="K24" s="12">
        <v>89472077</v>
      </c>
      <c r="L24" s="12"/>
      <c r="M24" s="12">
        <v>2839765923</v>
      </c>
      <c r="N24" s="12"/>
      <c r="O24" s="12">
        <v>2929238000</v>
      </c>
      <c r="P24" s="12"/>
      <c r="Q24" s="12">
        <v>89472077</v>
      </c>
      <c r="R24" s="12"/>
      <c r="S24" s="12">
        <v>2839765923</v>
      </c>
    </row>
    <row r="25" spans="1:19" ht="21" x14ac:dyDescent="0.55000000000000004">
      <c r="A25" s="2" t="s">
        <v>47</v>
      </c>
      <c r="C25" s="9" t="s">
        <v>131</v>
      </c>
      <c r="E25" s="12">
        <v>500000</v>
      </c>
      <c r="F25" s="12"/>
      <c r="G25" s="12">
        <v>2000</v>
      </c>
      <c r="H25" s="12"/>
      <c r="I25" s="12">
        <v>1000000000</v>
      </c>
      <c r="J25" s="12"/>
      <c r="K25" s="12">
        <v>59884095</v>
      </c>
      <c r="L25" s="12"/>
      <c r="M25" s="12">
        <v>940115905</v>
      </c>
      <c r="N25" s="12"/>
      <c r="O25" s="12">
        <v>1000000000</v>
      </c>
      <c r="P25" s="12"/>
      <c r="Q25" s="12">
        <v>59884095</v>
      </c>
      <c r="R25" s="12"/>
      <c r="S25" s="12">
        <v>940115905</v>
      </c>
    </row>
    <row r="26" spans="1:19" ht="21" x14ac:dyDescent="0.55000000000000004">
      <c r="A26" s="2" t="s">
        <v>36</v>
      </c>
      <c r="C26" s="9" t="s">
        <v>133</v>
      </c>
      <c r="E26" s="12">
        <v>500000</v>
      </c>
      <c r="F26" s="12"/>
      <c r="G26" s="12">
        <v>1680</v>
      </c>
      <c r="H26" s="12"/>
      <c r="I26" s="12">
        <v>0</v>
      </c>
      <c r="J26" s="12"/>
      <c r="K26" s="12">
        <v>0</v>
      </c>
      <c r="L26" s="12"/>
      <c r="M26" s="12">
        <v>0</v>
      </c>
      <c r="N26" s="12"/>
      <c r="O26" s="12">
        <v>840000000</v>
      </c>
      <c r="P26" s="12"/>
      <c r="Q26" s="12">
        <v>86220037</v>
      </c>
      <c r="R26" s="12"/>
      <c r="S26" s="12">
        <v>753779963</v>
      </c>
    </row>
    <row r="27" spans="1:19" ht="21" x14ac:dyDescent="0.55000000000000004">
      <c r="A27" s="2" t="s">
        <v>21</v>
      </c>
      <c r="C27" s="9" t="s">
        <v>129</v>
      </c>
      <c r="E27" s="12">
        <v>938850</v>
      </c>
      <c r="F27" s="12"/>
      <c r="G27" s="12">
        <v>20000</v>
      </c>
      <c r="H27" s="12"/>
      <c r="I27" s="12">
        <v>18777000000</v>
      </c>
      <c r="J27" s="12"/>
      <c r="K27" s="12">
        <v>115039483</v>
      </c>
      <c r="L27" s="12"/>
      <c r="M27" s="12">
        <v>18661960517</v>
      </c>
      <c r="N27" s="12"/>
      <c r="O27" s="12">
        <v>18777000000</v>
      </c>
      <c r="P27" s="12"/>
      <c r="Q27" s="12">
        <v>115039483</v>
      </c>
      <c r="R27" s="12"/>
      <c r="S27" s="12">
        <v>18661960517</v>
      </c>
    </row>
    <row r="28" spans="1:19" ht="21" x14ac:dyDescent="0.55000000000000004">
      <c r="A28" s="2" t="s">
        <v>134</v>
      </c>
      <c r="C28" s="9" t="s">
        <v>135</v>
      </c>
      <c r="E28" s="12">
        <v>11896067</v>
      </c>
      <c r="F28" s="12"/>
      <c r="G28" s="12">
        <v>84</v>
      </c>
      <c r="H28" s="12"/>
      <c r="I28" s="12">
        <v>0</v>
      </c>
      <c r="J28" s="12"/>
      <c r="K28" s="12">
        <v>0</v>
      </c>
      <c r="L28" s="12"/>
      <c r="M28" s="12">
        <v>0</v>
      </c>
      <c r="N28" s="12"/>
      <c r="O28" s="12">
        <v>999269628</v>
      </c>
      <c r="P28" s="12"/>
      <c r="Q28" s="12">
        <v>7472445</v>
      </c>
      <c r="R28" s="12"/>
      <c r="S28" s="12">
        <v>991797183</v>
      </c>
    </row>
    <row r="29" spans="1:19" ht="21" x14ac:dyDescent="0.55000000000000004">
      <c r="A29" s="2" t="s">
        <v>34</v>
      </c>
      <c r="C29" s="9" t="s">
        <v>121</v>
      </c>
      <c r="E29" s="12">
        <v>48678</v>
      </c>
      <c r="F29" s="12"/>
      <c r="G29" s="12">
        <v>5500</v>
      </c>
      <c r="H29" s="12"/>
      <c r="I29" s="12">
        <v>0</v>
      </c>
      <c r="J29" s="12"/>
      <c r="K29" s="12">
        <v>0</v>
      </c>
      <c r="L29" s="12"/>
      <c r="M29" s="12">
        <v>0</v>
      </c>
      <c r="N29" s="12"/>
      <c r="O29" s="12">
        <v>267729000</v>
      </c>
      <c r="P29" s="12"/>
      <c r="Q29" s="12">
        <v>0</v>
      </c>
      <c r="R29" s="12"/>
      <c r="S29" s="12">
        <v>267729000</v>
      </c>
    </row>
    <row r="30" spans="1:19" ht="21" x14ac:dyDescent="0.55000000000000004">
      <c r="A30" s="2" t="s">
        <v>18</v>
      </c>
      <c r="C30" s="9" t="s">
        <v>136</v>
      </c>
      <c r="E30" s="12">
        <v>7659395</v>
      </c>
      <c r="F30" s="12"/>
      <c r="G30" s="12">
        <v>121</v>
      </c>
      <c r="H30" s="12"/>
      <c r="I30" s="12">
        <v>0</v>
      </c>
      <c r="J30" s="12"/>
      <c r="K30" s="12">
        <v>0</v>
      </c>
      <c r="L30" s="12"/>
      <c r="M30" s="12">
        <v>0</v>
      </c>
      <c r="N30" s="12"/>
      <c r="O30" s="12">
        <v>926786795</v>
      </c>
      <c r="P30" s="12"/>
      <c r="Q30" s="12">
        <v>19877465</v>
      </c>
      <c r="R30" s="12"/>
      <c r="S30" s="12">
        <v>906909330</v>
      </c>
    </row>
    <row r="31" spans="1:19" ht="21" x14ac:dyDescent="0.55000000000000004">
      <c r="A31" s="2" t="s">
        <v>66</v>
      </c>
      <c r="C31" s="9" t="s">
        <v>129</v>
      </c>
      <c r="E31" s="12">
        <v>397424</v>
      </c>
      <c r="F31" s="12"/>
      <c r="G31" s="12">
        <v>3000</v>
      </c>
      <c r="H31" s="12"/>
      <c r="I31" s="12">
        <v>1192272000</v>
      </c>
      <c r="J31" s="12"/>
      <c r="K31" s="12">
        <v>816066</v>
      </c>
      <c r="L31" s="12"/>
      <c r="M31" s="12">
        <v>1191455934</v>
      </c>
      <c r="N31" s="12"/>
      <c r="O31" s="12">
        <v>1192272000</v>
      </c>
      <c r="P31" s="12"/>
      <c r="Q31" s="12">
        <v>816066</v>
      </c>
      <c r="R31" s="12"/>
      <c r="S31" s="12">
        <v>1191455934</v>
      </c>
    </row>
    <row r="32" spans="1:19" ht="21" x14ac:dyDescent="0.55000000000000004">
      <c r="A32" s="2" t="s">
        <v>32</v>
      </c>
      <c r="C32" s="9" t="s">
        <v>123</v>
      </c>
      <c r="E32" s="12">
        <v>95581</v>
      </c>
      <c r="F32" s="12"/>
      <c r="G32" s="12">
        <v>110</v>
      </c>
      <c r="H32" s="12"/>
      <c r="I32" s="12">
        <v>10513910</v>
      </c>
      <c r="J32" s="12"/>
      <c r="K32" s="12">
        <v>434916</v>
      </c>
      <c r="L32" s="12"/>
      <c r="M32" s="12">
        <v>10078994</v>
      </c>
      <c r="N32" s="12"/>
      <c r="O32" s="12">
        <v>10513910</v>
      </c>
      <c r="P32" s="12"/>
      <c r="Q32" s="12">
        <v>434916</v>
      </c>
      <c r="R32" s="12"/>
      <c r="S32" s="12">
        <v>10078994</v>
      </c>
    </row>
    <row r="33" spans="1:19" ht="21" x14ac:dyDescent="0.55000000000000004">
      <c r="A33" s="2" t="s">
        <v>24</v>
      </c>
      <c r="C33" s="9" t="s">
        <v>136</v>
      </c>
      <c r="E33" s="12">
        <v>800000</v>
      </c>
      <c r="F33" s="12"/>
      <c r="G33" s="12">
        <v>10000</v>
      </c>
      <c r="H33" s="12"/>
      <c r="I33" s="12">
        <v>0</v>
      </c>
      <c r="J33" s="12"/>
      <c r="K33" s="12">
        <v>0</v>
      </c>
      <c r="L33" s="12"/>
      <c r="M33" s="12">
        <v>0</v>
      </c>
      <c r="N33" s="12"/>
      <c r="O33" s="12">
        <v>8000000000</v>
      </c>
      <c r="P33" s="12"/>
      <c r="Q33" s="12">
        <v>259774685</v>
      </c>
      <c r="R33" s="12"/>
      <c r="S33" s="12">
        <v>7740225315</v>
      </c>
    </row>
    <row r="34" spans="1:19" ht="19.5" thickBot="1" x14ac:dyDescent="0.5">
      <c r="E34" s="26">
        <f>SUM(E8:E33)</f>
        <v>192028038</v>
      </c>
      <c r="F34" s="12"/>
      <c r="G34" s="26">
        <f>SUM(G8:G33)</f>
        <v>69094</v>
      </c>
      <c r="H34" s="12"/>
      <c r="I34" s="15">
        <f>SUM(I8:I33)</f>
        <v>99424394476</v>
      </c>
      <c r="J34" s="12"/>
      <c r="K34" s="15">
        <f>SUM(K8:K33)</f>
        <v>6653172159</v>
      </c>
      <c r="L34" s="12"/>
      <c r="M34" s="15">
        <f>SUM(M8:M33)</f>
        <v>92771222317</v>
      </c>
      <c r="N34" s="12"/>
      <c r="O34" s="15">
        <f>SUM(O8:O33)</f>
        <v>123695261199</v>
      </c>
      <c r="P34" s="12"/>
      <c r="Q34" s="15">
        <f>SUM(Q8:Q33)</f>
        <v>8105395666</v>
      </c>
      <c r="R34" s="12"/>
      <c r="S34" s="15">
        <f>SUM(S8:S33)</f>
        <v>115589865533</v>
      </c>
    </row>
    <row r="35" spans="1:19" ht="19.5" thickTop="1" x14ac:dyDescent="0.45">
      <c r="K35" s="3"/>
    </row>
    <row r="36" spans="1:19" x14ac:dyDescent="0.45">
      <c r="O36" s="3"/>
      <c r="Q36" s="3"/>
      <c r="S36" s="3"/>
    </row>
    <row r="37" spans="1:19" x14ac:dyDescent="0.45">
      <c r="K37" s="3"/>
    </row>
    <row r="38" spans="1:19" x14ac:dyDescent="0.45">
      <c r="K38" s="5"/>
    </row>
    <row r="39" spans="1:19" x14ac:dyDescent="0.45">
      <c r="K39" s="5"/>
    </row>
    <row r="40" spans="1:19" x14ac:dyDescent="0.45">
      <c r="K40" s="5"/>
    </row>
    <row r="41" spans="1:19" x14ac:dyDescent="0.45">
      <c r="K41" s="5"/>
    </row>
    <row r="42" spans="1:19" x14ac:dyDescent="0.45">
      <c r="K42" s="5"/>
    </row>
    <row r="43" spans="1:19" x14ac:dyDescent="0.45">
      <c r="K43" s="5"/>
    </row>
    <row r="44" spans="1:19" x14ac:dyDescent="0.45">
      <c r="K44" s="5"/>
    </row>
    <row r="45" spans="1:19" x14ac:dyDescent="0.45">
      <c r="K45" s="3"/>
    </row>
    <row r="46" spans="1:19" x14ac:dyDescent="0.45">
      <c r="K46" s="5"/>
    </row>
    <row r="47" spans="1:19" x14ac:dyDescent="0.45">
      <c r="K47" s="5"/>
    </row>
    <row r="48" spans="1:19" x14ac:dyDescent="0.45">
      <c r="K48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74"/>
  <sheetViews>
    <sheetView rightToLeft="1" view="pageBreakPreview" zoomScale="90" zoomScaleNormal="100" zoomScaleSheetLayoutView="90" workbookViewId="0">
      <selection activeCell="U53" sqref="T53:U53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45">
      <c r="A3" s="33" t="s">
        <v>106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30" x14ac:dyDescent="0.45">
      <c r="A6" s="37" t="s">
        <v>3</v>
      </c>
      <c r="C6" s="36" t="s">
        <v>108</v>
      </c>
      <c r="D6" s="36" t="s">
        <v>108</v>
      </c>
      <c r="E6" s="36" t="s">
        <v>108</v>
      </c>
      <c r="F6" s="36" t="s">
        <v>108</v>
      </c>
      <c r="G6" s="36" t="s">
        <v>108</v>
      </c>
      <c r="H6" s="36" t="s">
        <v>108</v>
      </c>
      <c r="I6" s="36" t="s">
        <v>108</v>
      </c>
      <c r="K6" s="36" t="s">
        <v>109</v>
      </c>
      <c r="L6" s="36" t="s">
        <v>109</v>
      </c>
      <c r="M6" s="36" t="s">
        <v>109</v>
      </c>
      <c r="N6" s="36" t="s">
        <v>109</v>
      </c>
      <c r="O6" s="36" t="s">
        <v>109</v>
      </c>
      <c r="P6" s="36" t="s">
        <v>109</v>
      </c>
      <c r="Q6" s="36" t="s">
        <v>109</v>
      </c>
    </row>
    <row r="7" spans="1:17" ht="30" x14ac:dyDescent="0.45">
      <c r="A7" s="35" t="s">
        <v>3</v>
      </c>
      <c r="C7" s="36" t="s">
        <v>7</v>
      </c>
      <c r="E7" s="36" t="s">
        <v>137</v>
      </c>
      <c r="G7" s="36" t="s">
        <v>138</v>
      </c>
      <c r="I7" s="36" t="s">
        <v>139</v>
      </c>
      <c r="J7" s="16"/>
      <c r="K7" s="36" t="s">
        <v>7</v>
      </c>
      <c r="M7" s="36" t="s">
        <v>137</v>
      </c>
      <c r="O7" s="36" t="s">
        <v>138</v>
      </c>
      <c r="Q7" s="36" t="s">
        <v>139</v>
      </c>
    </row>
    <row r="8" spans="1:17" ht="21" x14ac:dyDescent="0.55000000000000004">
      <c r="A8" s="2" t="s">
        <v>66</v>
      </c>
      <c r="C8" s="12">
        <v>397424</v>
      </c>
      <c r="D8" s="12"/>
      <c r="E8" s="12">
        <v>7360745384</v>
      </c>
      <c r="F8" s="12"/>
      <c r="G8" s="12">
        <v>8354046421</v>
      </c>
      <c r="H8" s="12"/>
      <c r="I8" s="12">
        <v>-993301036</v>
      </c>
      <c r="J8" s="12"/>
      <c r="K8" s="12">
        <v>397424</v>
      </c>
      <c r="L8" s="12"/>
      <c r="M8" s="12">
        <v>7360745384</v>
      </c>
      <c r="N8" s="12"/>
      <c r="O8" s="12">
        <v>8354046421</v>
      </c>
      <c r="P8" s="12"/>
      <c r="Q8" s="12">
        <v>-993301036</v>
      </c>
    </row>
    <row r="9" spans="1:17" ht="21" x14ac:dyDescent="0.55000000000000004">
      <c r="A9" s="2" t="s">
        <v>57</v>
      </c>
      <c r="C9" s="12">
        <v>6250000</v>
      </c>
      <c r="D9" s="12"/>
      <c r="E9" s="12">
        <v>119472384375</v>
      </c>
      <c r="F9" s="12"/>
      <c r="G9" s="12">
        <v>101641612500</v>
      </c>
      <c r="H9" s="12"/>
      <c r="I9" s="12">
        <v>17830771875</v>
      </c>
      <c r="J9" s="12"/>
      <c r="K9" s="12">
        <v>6250000</v>
      </c>
      <c r="L9" s="12"/>
      <c r="M9" s="12">
        <v>119472384375</v>
      </c>
      <c r="N9" s="12"/>
      <c r="O9" s="12">
        <v>85488300000</v>
      </c>
      <c r="P9" s="12"/>
      <c r="Q9" s="12">
        <v>33984084375</v>
      </c>
    </row>
    <row r="10" spans="1:17" ht="21" x14ac:dyDescent="0.55000000000000004">
      <c r="A10" s="2" t="s">
        <v>39</v>
      </c>
      <c r="C10" s="12">
        <v>9330901</v>
      </c>
      <c r="D10" s="12"/>
      <c r="E10" s="12">
        <v>97113250995</v>
      </c>
      <c r="F10" s="12"/>
      <c r="G10" s="12">
        <v>84801593649</v>
      </c>
      <c r="H10" s="12"/>
      <c r="I10" s="12">
        <v>12311657346</v>
      </c>
      <c r="J10" s="12"/>
      <c r="K10" s="12">
        <v>9330901</v>
      </c>
      <c r="L10" s="12"/>
      <c r="M10" s="12">
        <v>97113250995</v>
      </c>
      <c r="N10" s="12"/>
      <c r="O10" s="12">
        <v>90156714272</v>
      </c>
      <c r="P10" s="12"/>
      <c r="Q10" s="12">
        <v>6956536723</v>
      </c>
    </row>
    <row r="11" spans="1:17" ht="21" x14ac:dyDescent="0.55000000000000004">
      <c r="A11" s="2" t="s">
        <v>70</v>
      </c>
      <c r="C11" s="12">
        <v>51261</v>
      </c>
      <c r="D11" s="12"/>
      <c r="E11" s="12">
        <v>3439937448</v>
      </c>
      <c r="F11" s="12"/>
      <c r="G11" s="12">
        <v>1667546470</v>
      </c>
      <c r="H11" s="12"/>
      <c r="I11" s="12">
        <v>1772390978</v>
      </c>
      <c r="J11" s="12"/>
      <c r="K11" s="12">
        <v>51261</v>
      </c>
      <c r="L11" s="12"/>
      <c r="M11" s="12">
        <v>3439937448</v>
      </c>
      <c r="N11" s="12"/>
      <c r="O11" s="12">
        <v>1667546470</v>
      </c>
      <c r="P11" s="12"/>
      <c r="Q11" s="12">
        <v>1772390978</v>
      </c>
    </row>
    <row r="12" spans="1:17" ht="21" x14ac:dyDescent="0.55000000000000004">
      <c r="A12" s="2" t="s">
        <v>19</v>
      </c>
      <c r="C12" s="12">
        <v>22041679</v>
      </c>
      <c r="D12" s="12"/>
      <c r="E12" s="12">
        <v>81879654384</v>
      </c>
      <c r="F12" s="12"/>
      <c r="G12" s="12">
        <v>99890110874</v>
      </c>
      <c r="H12" s="12"/>
      <c r="I12" s="12">
        <v>-18010456489</v>
      </c>
      <c r="J12" s="12"/>
      <c r="K12" s="12">
        <v>22041679</v>
      </c>
      <c r="L12" s="12"/>
      <c r="M12" s="12">
        <v>81879654384</v>
      </c>
      <c r="N12" s="12"/>
      <c r="O12" s="12">
        <v>96010552629</v>
      </c>
      <c r="P12" s="12"/>
      <c r="Q12" s="12">
        <v>-14130898244</v>
      </c>
    </row>
    <row r="13" spans="1:17" ht="21" x14ac:dyDescent="0.55000000000000004">
      <c r="A13" s="2" t="s">
        <v>59</v>
      </c>
      <c r="C13" s="12">
        <v>10388489</v>
      </c>
      <c r="D13" s="12"/>
      <c r="E13" s="12">
        <v>28470649841</v>
      </c>
      <c r="F13" s="12"/>
      <c r="G13" s="12">
        <v>28800366630</v>
      </c>
      <c r="H13" s="12"/>
      <c r="I13" s="12">
        <v>-329716788</v>
      </c>
      <c r="J13" s="12"/>
      <c r="K13" s="12">
        <v>10388489</v>
      </c>
      <c r="L13" s="12"/>
      <c r="M13" s="12">
        <v>28470649841</v>
      </c>
      <c r="N13" s="12"/>
      <c r="O13" s="12">
        <v>25969008368</v>
      </c>
      <c r="P13" s="12"/>
      <c r="Q13" s="12">
        <v>2501641473</v>
      </c>
    </row>
    <row r="14" spans="1:17" ht="21" x14ac:dyDescent="0.55000000000000004">
      <c r="A14" s="2" t="s">
        <v>20</v>
      </c>
      <c r="C14" s="12">
        <v>3050000</v>
      </c>
      <c r="D14" s="12"/>
      <c r="E14" s="12">
        <v>100430114062</v>
      </c>
      <c r="F14" s="12"/>
      <c r="G14" s="12">
        <v>82496706525</v>
      </c>
      <c r="H14" s="12"/>
      <c r="I14" s="12">
        <v>17933407537</v>
      </c>
      <c r="J14" s="12"/>
      <c r="K14" s="12">
        <v>3050000</v>
      </c>
      <c r="L14" s="12"/>
      <c r="M14" s="12">
        <v>100430114062</v>
      </c>
      <c r="N14" s="12"/>
      <c r="O14" s="12">
        <v>72309682125</v>
      </c>
      <c r="P14" s="12"/>
      <c r="Q14" s="12">
        <v>28120431937</v>
      </c>
    </row>
    <row r="15" spans="1:17" ht="21" x14ac:dyDescent="0.55000000000000004">
      <c r="A15" s="2" t="s">
        <v>69</v>
      </c>
      <c r="C15" s="12">
        <v>3076448</v>
      </c>
      <c r="D15" s="12"/>
      <c r="E15" s="12">
        <v>65291355919</v>
      </c>
      <c r="F15" s="12"/>
      <c r="G15" s="12">
        <v>49143503879</v>
      </c>
      <c r="H15" s="12"/>
      <c r="I15" s="12">
        <v>16147852040</v>
      </c>
      <c r="J15" s="12"/>
      <c r="K15" s="12">
        <v>3076448</v>
      </c>
      <c r="L15" s="12"/>
      <c r="M15" s="12">
        <v>65291355919</v>
      </c>
      <c r="N15" s="12"/>
      <c r="O15" s="12">
        <v>49143503879</v>
      </c>
      <c r="P15" s="12"/>
      <c r="Q15" s="12">
        <v>16147852040</v>
      </c>
    </row>
    <row r="16" spans="1:17" ht="21" x14ac:dyDescent="0.55000000000000004">
      <c r="A16" s="2" t="s">
        <v>32</v>
      </c>
      <c r="C16" s="12">
        <v>95581</v>
      </c>
      <c r="D16" s="12"/>
      <c r="E16" s="12">
        <v>1420433781</v>
      </c>
      <c r="F16" s="12"/>
      <c r="G16" s="12">
        <v>1527987696</v>
      </c>
      <c r="H16" s="12"/>
      <c r="I16" s="12">
        <v>-107553914</v>
      </c>
      <c r="J16" s="12"/>
      <c r="K16" s="12">
        <v>95581</v>
      </c>
      <c r="L16" s="12"/>
      <c r="M16" s="12">
        <v>1420433781</v>
      </c>
      <c r="N16" s="12"/>
      <c r="O16" s="12">
        <v>750226917</v>
      </c>
      <c r="P16" s="12"/>
      <c r="Q16" s="12">
        <v>670206864</v>
      </c>
    </row>
    <row r="17" spans="1:17" ht="21" x14ac:dyDescent="0.55000000000000004">
      <c r="A17" s="2" t="s">
        <v>58</v>
      </c>
      <c r="C17" s="12">
        <v>9795660</v>
      </c>
      <c r="D17" s="12"/>
      <c r="E17" s="12">
        <v>120256591414</v>
      </c>
      <c r="F17" s="12"/>
      <c r="G17" s="12">
        <v>107854514502</v>
      </c>
      <c r="H17" s="12"/>
      <c r="I17" s="12">
        <v>12402076912</v>
      </c>
      <c r="J17" s="12"/>
      <c r="K17" s="12">
        <v>9795660</v>
      </c>
      <c r="L17" s="12"/>
      <c r="M17" s="12">
        <v>120256591414</v>
      </c>
      <c r="N17" s="12"/>
      <c r="O17" s="12">
        <v>120061843935</v>
      </c>
      <c r="P17" s="12"/>
      <c r="Q17" s="12">
        <v>194747479</v>
      </c>
    </row>
    <row r="18" spans="1:17" ht="21" x14ac:dyDescent="0.55000000000000004">
      <c r="A18" s="2" t="s">
        <v>49</v>
      </c>
      <c r="C18" s="12">
        <v>33223310</v>
      </c>
      <c r="D18" s="12"/>
      <c r="E18" s="12">
        <v>349411179212</v>
      </c>
      <c r="F18" s="12"/>
      <c r="G18" s="12">
        <v>332237850933</v>
      </c>
      <c r="H18" s="12"/>
      <c r="I18" s="12">
        <v>17173328279</v>
      </c>
      <c r="J18" s="12"/>
      <c r="K18" s="12">
        <v>33223310</v>
      </c>
      <c r="L18" s="12"/>
      <c r="M18" s="12">
        <v>349411179212</v>
      </c>
      <c r="N18" s="12"/>
      <c r="O18" s="12">
        <v>289522068082</v>
      </c>
      <c r="P18" s="12"/>
      <c r="Q18" s="12">
        <v>59889111130</v>
      </c>
    </row>
    <row r="19" spans="1:17" ht="21" x14ac:dyDescent="0.55000000000000004">
      <c r="A19" s="2" t="s">
        <v>48</v>
      </c>
      <c r="C19" s="12">
        <v>6000000</v>
      </c>
      <c r="D19" s="12"/>
      <c r="E19" s="12">
        <v>91313433000</v>
      </c>
      <c r="F19" s="12"/>
      <c r="G19" s="12">
        <v>91194147000</v>
      </c>
      <c r="H19" s="12"/>
      <c r="I19" s="12">
        <v>119286000</v>
      </c>
      <c r="J19" s="12"/>
      <c r="K19" s="12">
        <v>6000000</v>
      </c>
      <c r="L19" s="12"/>
      <c r="M19" s="12">
        <v>91313433000</v>
      </c>
      <c r="N19" s="12"/>
      <c r="O19" s="12">
        <v>87317352000</v>
      </c>
      <c r="P19" s="12"/>
      <c r="Q19" s="12">
        <v>3996081000</v>
      </c>
    </row>
    <row r="20" spans="1:17" ht="21" x14ac:dyDescent="0.55000000000000004">
      <c r="A20" s="2" t="s">
        <v>52</v>
      </c>
      <c r="C20" s="12">
        <v>85397261</v>
      </c>
      <c r="D20" s="12"/>
      <c r="E20" s="12">
        <v>127503499240</v>
      </c>
      <c r="F20" s="12"/>
      <c r="G20" s="12">
        <v>108233662803</v>
      </c>
      <c r="H20" s="12"/>
      <c r="I20" s="12">
        <v>19269836437</v>
      </c>
      <c r="J20" s="12"/>
      <c r="K20" s="12">
        <v>85397261</v>
      </c>
      <c r="L20" s="12"/>
      <c r="M20" s="12">
        <v>127503499240</v>
      </c>
      <c r="N20" s="12"/>
      <c r="O20" s="12">
        <v>99999415515</v>
      </c>
      <c r="P20" s="12"/>
      <c r="Q20" s="12">
        <v>27504083725</v>
      </c>
    </row>
    <row r="21" spans="1:17" ht="21" x14ac:dyDescent="0.55000000000000004">
      <c r="A21" s="2" t="s">
        <v>37</v>
      </c>
      <c r="C21" s="12">
        <v>3550000</v>
      </c>
      <c r="D21" s="12"/>
      <c r="E21" s="12">
        <v>45734252400</v>
      </c>
      <c r="F21" s="12"/>
      <c r="G21" s="12">
        <v>40582091250</v>
      </c>
      <c r="H21" s="12"/>
      <c r="I21" s="12">
        <v>5152161150</v>
      </c>
      <c r="J21" s="12"/>
      <c r="K21" s="12">
        <v>3550000</v>
      </c>
      <c r="L21" s="12"/>
      <c r="M21" s="12">
        <v>45734252400</v>
      </c>
      <c r="N21" s="12"/>
      <c r="O21" s="12">
        <v>36523882125</v>
      </c>
      <c r="P21" s="12"/>
      <c r="Q21" s="12">
        <v>9210370275</v>
      </c>
    </row>
    <row r="22" spans="1:17" ht="21" x14ac:dyDescent="0.55000000000000004">
      <c r="A22" s="2" t="s">
        <v>68</v>
      </c>
      <c r="C22" s="12">
        <v>4000000</v>
      </c>
      <c r="D22" s="12"/>
      <c r="E22" s="12">
        <v>58847760000</v>
      </c>
      <c r="F22" s="12"/>
      <c r="G22" s="12">
        <v>59032493063</v>
      </c>
      <c r="H22" s="12"/>
      <c r="I22" s="12">
        <v>-184733063</v>
      </c>
      <c r="J22" s="12"/>
      <c r="K22" s="12">
        <v>4000000</v>
      </c>
      <c r="L22" s="12"/>
      <c r="M22" s="12">
        <v>58847760000</v>
      </c>
      <c r="N22" s="12"/>
      <c r="O22" s="12">
        <v>59032493063</v>
      </c>
      <c r="P22" s="12"/>
      <c r="Q22" s="12">
        <v>-184733063</v>
      </c>
    </row>
    <row r="23" spans="1:17" ht="21" x14ac:dyDescent="0.55000000000000004">
      <c r="A23" s="2" t="s">
        <v>41</v>
      </c>
      <c r="C23" s="12">
        <v>12511402</v>
      </c>
      <c r="D23" s="12"/>
      <c r="E23" s="12">
        <v>119394807917</v>
      </c>
      <c r="F23" s="12"/>
      <c r="G23" s="12">
        <v>108387294419</v>
      </c>
      <c r="H23" s="12"/>
      <c r="I23" s="12">
        <v>11007513498</v>
      </c>
      <c r="J23" s="12"/>
      <c r="K23" s="12">
        <v>12511402</v>
      </c>
      <c r="L23" s="12"/>
      <c r="M23" s="12">
        <v>119394807917</v>
      </c>
      <c r="N23" s="12"/>
      <c r="O23" s="12">
        <v>108163293144</v>
      </c>
      <c r="P23" s="12"/>
      <c r="Q23" s="12">
        <v>11231514773</v>
      </c>
    </row>
    <row r="24" spans="1:17" ht="21" x14ac:dyDescent="0.55000000000000004">
      <c r="A24" s="2" t="s">
        <v>43</v>
      </c>
      <c r="C24" s="12">
        <v>10822555</v>
      </c>
      <c r="D24" s="12"/>
      <c r="E24" s="12">
        <v>138780274290</v>
      </c>
      <c r="F24" s="12"/>
      <c r="G24" s="12">
        <v>117156371087</v>
      </c>
      <c r="H24" s="12"/>
      <c r="I24" s="12">
        <v>21623903203</v>
      </c>
      <c r="J24" s="12"/>
      <c r="K24" s="12">
        <v>10822555</v>
      </c>
      <c r="L24" s="12"/>
      <c r="M24" s="12">
        <v>138780274290</v>
      </c>
      <c r="N24" s="12"/>
      <c r="O24" s="12">
        <v>100588803380</v>
      </c>
      <c r="P24" s="12"/>
      <c r="Q24" s="12">
        <v>38191470910</v>
      </c>
    </row>
    <row r="25" spans="1:17" ht="21" x14ac:dyDescent="0.55000000000000004">
      <c r="A25" s="2" t="s">
        <v>40</v>
      </c>
      <c r="C25" s="12">
        <v>7100000</v>
      </c>
      <c r="D25" s="12"/>
      <c r="E25" s="12">
        <v>54415291050</v>
      </c>
      <c r="F25" s="12"/>
      <c r="G25" s="12">
        <v>52862584950</v>
      </c>
      <c r="H25" s="12"/>
      <c r="I25" s="12">
        <v>1552706100</v>
      </c>
      <c r="J25" s="12"/>
      <c r="K25" s="12">
        <v>7100000</v>
      </c>
      <c r="L25" s="12"/>
      <c r="M25" s="12">
        <v>54415291050</v>
      </c>
      <c r="N25" s="12"/>
      <c r="O25" s="12">
        <v>47992734000</v>
      </c>
      <c r="P25" s="12"/>
      <c r="Q25" s="12">
        <v>6422557050</v>
      </c>
    </row>
    <row r="26" spans="1:17" ht="21" x14ac:dyDescent="0.55000000000000004">
      <c r="A26" s="2" t="s">
        <v>47</v>
      </c>
      <c r="C26" s="12">
        <v>500000</v>
      </c>
      <c r="D26" s="12"/>
      <c r="E26" s="12">
        <v>12296398500</v>
      </c>
      <c r="F26" s="12"/>
      <c r="G26" s="12">
        <v>10785442500</v>
      </c>
      <c r="H26" s="12"/>
      <c r="I26" s="12">
        <v>1510956000</v>
      </c>
      <c r="J26" s="12"/>
      <c r="K26" s="12">
        <v>500000</v>
      </c>
      <c r="L26" s="12"/>
      <c r="M26" s="12">
        <v>12296398500</v>
      </c>
      <c r="N26" s="12"/>
      <c r="O26" s="12">
        <v>10775502000</v>
      </c>
      <c r="P26" s="12"/>
      <c r="Q26" s="12">
        <v>1520896500</v>
      </c>
    </row>
    <row r="27" spans="1:17" ht="21" x14ac:dyDescent="0.55000000000000004">
      <c r="A27" s="2" t="s">
        <v>55</v>
      </c>
      <c r="C27" s="12">
        <v>4118000</v>
      </c>
      <c r="D27" s="12"/>
      <c r="E27" s="12">
        <v>71636213250</v>
      </c>
      <c r="F27" s="12"/>
      <c r="G27" s="12">
        <v>62630517870</v>
      </c>
      <c r="H27" s="12"/>
      <c r="I27" s="12">
        <v>9005695380</v>
      </c>
      <c r="J27" s="12"/>
      <c r="K27" s="12">
        <v>4118000</v>
      </c>
      <c r="L27" s="12"/>
      <c r="M27" s="12">
        <v>71636213250</v>
      </c>
      <c r="N27" s="12"/>
      <c r="O27" s="12">
        <v>63776697282</v>
      </c>
      <c r="P27" s="12"/>
      <c r="Q27" s="12">
        <v>7859515968</v>
      </c>
    </row>
    <row r="28" spans="1:17" ht="21" x14ac:dyDescent="0.55000000000000004">
      <c r="A28" s="2" t="s">
        <v>62</v>
      </c>
      <c r="C28" s="12">
        <v>8303959</v>
      </c>
      <c r="D28" s="12"/>
      <c r="E28" s="12">
        <v>54909269553</v>
      </c>
      <c r="F28" s="12"/>
      <c r="G28" s="12">
        <v>57006038508</v>
      </c>
      <c r="H28" s="12"/>
      <c r="I28" s="12">
        <v>-2096768954</v>
      </c>
      <c r="J28" s="12"/>
      <c r="K28" s="12">
        <v>8303959</v>
      </c>
      <c r="L28" s="12"/>
      <c r="M28" s="12">
        <v>54909269553</v>
      </c>
      <c r="N28" s="12"/>
      <c r="O28" s="12">
        <v>57006038508</v>
      </c>
      <c r="P28" s="12"/>
      <c r="Q28" s="12">
        <v>-2096768954</v>
      </c>
    </row>
    <row r="29" spans="1:17" ht="21" x14ac:dyDescent="0.55000000000000004">
      <c r="A29" s="2" t="s">
        <v>65</v>
      </c>
      <c r="C29" s="12">
        <v>1000000</v>
      </c>
      <c r="D29" s="12"/>
      <c r="E29" s="12">
        <v>39632773500</v>
      </c>
      <c r="F29" s="12"/>
      <c r="G29" s="12">
        <v>38051801544</v>
      </c>
      <c r="H29" s="12"/>
      <c r="I29" s="12">
        <v>1580971956</v>
      </c>
      <c r="J29" s="12"/>
      <c r="K29" s="12">
        <v>1000000</v>
      </c>
      <c r="L29" s="12"/>
      <c r="M29" s="12">
        <v>39632773500</v>
      </c>
      <c r="N29" s="12"/>
      <c r="O29" s="12">
        <v>38051801544</v>
      </c>
      <c r="P29" s="12"/>
      <c r="Q29" s="12">
        <v>1580971956</v>
      </c>
    </row>
    <row r="30" spans="1:17" ht="21" x14ac:dyDescent="0.55000000000000004">
      <c r="A30" s="2" t="s">
        <v>31</v>
      </c>
      <c r="C30" s="12">
        <v>3200000</v>
      </c>
      <c r="D30" s="12"/>
      <c r="E30" s="12">
        <v>35785800000</v>
      </c>
      <c r="F30" s="12"/>
      <c r="G30" s="12">
        <v>29105784000</v>
      </c>
      <c r="H30" s="12"/>
      <c r="I30" s="12">
        <v>6680016000</v>
      </c>
      <c r="J30" s="12"/>
      <c r="K30" s="12">
        <v>3200000</v>
      </c>
      <c r="L30" s="12"/>
      <c r="M30" s="12">
        <v>35785800000</v>
      </c>
      <c r="N30" s="12"/>
      <c r="O30" s="12">
        <v>29805595200</v>
      </c>
      <c r="P30" s="12"/>
      <c r="Q30" s="12">
        <v>5980204800</v>
      </c>
    </row>
    <row r="31" spans="1:17" ht="21" x14ac:dyDescent="0.55000000000000004">
      <c r="A31" s="2" t="s">
        <v>67</v>
      </c>
      <c r="C31" s="12">
        <v>1607056</v>
      </c>
      <c r="D31" s="12"/>
      <c r="E31" s="12">
        <v>29106340986</v>
      </c>
      <c r="F31" s="12"/>
      <c r="G31" s="12">
        <v>35610753904</v>
      </c>
      <c r="H31" s="12"/>
      <c r="I31" s="12">
        <v>-6504412917</v>
      </c>
      <c r="J31" s="12"/>
      <c r="K31" s="12">
        <v>1607056</v>
      </c>
      <c r="L31" s="12"/>
      <c r="M31" s="12">
        <v>29106340986</v>
      </c>
      <c r="N31" s="12"/>
      <c r="O31" s="12">
        <v>35610753904</v>
      </c>
      <c r="P31" s="12"/>
      <c r="Q31" s="12">
        <v>-6504412917</v>
      </c>
    </row>
    <row r="32" spans="1:17" ht="21" x14ac:dyDescent="0.55000000000000004">
      <c r="A32" s="2" t="s">
        <v>38</v>
      </c>
      <c r="C32" s="12">
        <v>3144991</v>
      </c>
      <c r="D32" s="12"/>
      <c r="E32" s="12">
        <v>60087068994</v>
      </c>
      <c r="F32" s="12"/>
      <c r="G32" s="12">
        <v>36252645709</v>
      </c>
      <c r="H32" s="12"/>
      <c r="I32" s="12">
        <v>23834423285</v>
      </c>
      <c r="J32" s="12"/>
      <c r="K32" s="12">
        <v>3144991</v>
      </c>
      <c r="L32" s="12"/>
      <c r="M32" s="12">
        <v>60087068994</v>
      </c>
      <c r="N32" s="12"/>
      <c r="O32" s="12">
        <v>27248704250</v>
      </c>
      <c r="P32" s="12"/>
      <c r="Q32" s="12">
        <v>32838364744</v>
      </c>
    </row>
    <row r="33" spans="1:17" ht="21" x14ac:dyDescent="0.55000000000000004">
      <c r="A33" s="2" t="s">
        <v>36</v>
      </c>
      <c r="C33" s="12">
        <v>500000</v>
      </c>
      <c r="D33" s="12"/>
      <c r="E33" s="12">
        <v>9443475000</v>
      </c>
      <c r="F33" s="12"/>
      <c r="G33" s="12">
        <v>7256565000</v>
      </c>
      <c r="H33" s="12"/>
      <c r="I33" s="12">
        <v>2186910000</v>
      </c>
      <c r="J33" s="12"/>
      <c r="K33" s="12">
        <v>500000</v>
      </c>
      <c r="L33" s="12"/>
      <c r="M33" s="12">
        <v>9443475000</v>
      </c>
      <c r="N33" s="12"/>
      <c r="O33" s="12">
        <v>8335109250</v>
      </c>
      <c r="P33" s="12"/>
      <c r="Q33" s="12">
        <v>1108365750</v>
      </c>
    </row>
    <row r="34" spans="1:17" ht="21" x14ac:dyDescent="0.55000000000000004">
      <c r="A34" s="2" t="s">
        <v>53</v>
      </c>
      <c r="C34" s="12">
        <v>2765000</v>
      </c>
      <c r="D34" s="12"/>
      <c r="E34" s="12">
        <v>70060494892</v>
      </c>
      <c r="F34" s="12"/>
      <c r="G34" s="12">
        <v>54421255350</v>
      </c>
      <c r="H34" s="12"/>
      <c r="I34" s="12">
        <v>15639239542</v>
      </c>
      <c r="J34" s="12"/>
      <c r="K34" s="12">
        <v>2765000</v>
      </c>
      <c r="L34" s="12"/>
      <c r="M34" s="12">
        <v>70060494892</v>
      </c>
      <c r="N34" s="12"/>
      <c r="O34" s="12">
        <v>48951644332</v>
      </c>
      <c r="P34" s="12"/>
      <c r="Q34" s="12">
        <v>21108850560</v>
      </c>
    </row>
    <row r="35" spans="1:17" ht="21" x14ac:dyDescent="0.55000000000000004">
      <c r="A35" s="2" t="s">
        <v>22</v>
      </c>
      <c r="C35" s="12">
        <v>1018406</v>
      </c>
      <c r="D35" s="12"/>
      <c r="E35" s="12">
        <v>134115662240</v>
      </c>
      <c r="F35" s="12"/>
      <c r="G35" s="12">
        <v>109728235433</v>
      </c>
      <c r="H35" s="12"/>
      <c r="I35" s="12">
        <v>24387426807</v>
      </c>
      <c r="J35" s="12"/>
      <c r="K35" s="12">
        <v>1018406</v>
      </c>
      <c r="L35" s="12"/>
      <c r="M35" s="12">
        <v>134115662240</v>
      </c>
      <c r="N35" s="12"/>
      <c r="O35" s="12">
        <v>95039087946</v>
      </c>
      <c r="P35" s="12"/>
      <c r="Q35" s="12">
        <v>39076574294</v>
      </c>
    </row>
    <row r="36" spans="1:17" ht="21" x14ac:dyDescent="0.55000000000000004">
      <c r="A36" s="2" t="s">
        <v>46</v>
      </c>
      <c r="C36" s="12">
        <v>13546448</v>
      </c>
      <c r="D36" s="12"/>
      <c r="E36" s="12">
        <v>142199340459</v>
      </c>
      <c r="F36" s="12"/>
      <c r="G36" s="12">
        <v>133042564747</v>
      </c>
      <c r="H36" s="12"/>
      <c r="I36" s="12">
        <v>9156775712</v>
      </c>
      <c r="J36" s="12"/>
      <c r="K36" s="12">
        <v>13546448</v>
      </c>
      <c r="L36" s="12"/>
      <c r="M36" s="12">
        <v>142199340459</v>
      </c>
      <c r="N36" s="12"/>
      <c r="O36" s="12">
        <v>120250010445</v>
      </c>
      <c r="P36" s="12"/>
      <c r="Q36" s="12">
        <v>21949330014</v>
      </c>
    </row>
    <row r="37" spans="1:17" ht="21" x14ac:dyDescent="0.55000000000000004">
      <c r="A37" s="2" t="s">
        <v>35</v>
      </c>
      <c r="C37" s="12">
        <v>6000000</v>
      </c>
      <c r="D37" s="12"/>
      <c r="E37" s="12">
        <v>85826277000</v>
      </c>
      <c r="F37" s="12"/>
      <c r="G37" s="12">
        <v>63460152000</v>
      </c>
      <c r="H37" s="12"/>
      <c r="I37" s="12">
        <v>22366125000</v>
      </c>
      <c r="J37" s="12"/>
      <c r="K37" s="12">
        <v>6000000</v>
      </c>
      <c r="L37" s="12"/>
      <c r="M37" s="12">
        <v>85826277000</v>
      </c>
      <c r="N37" s="12"/>
      <c r="O37" s="12">
        <v>61790148000</v>
      </c>
      <c r="P37" s="12"/>
      <c r="Q37" s="12">
        <v>24036129000</v>
      </c>
    </row>
    <row r="38" spans="1:17" ht="21" x14ac:dyDescent="0.55000000000000004">
      <c r="A38" s="2" t="s">
        <v>26</v>
      </c>
      <c r="C38" s="12">
        <v>572004</v>
      </c>
      <c r="D38" s="12"/>
      <c r="E38" s="12">
        <v>46284086902</v>
      </c>
      <c r="F38" s="12"/>
      <c r="G38" s="12">
        <v>40757289302</v>
      </c>
      <c r="H38" s="12"/>
      <c r="I38" s="12">
        <v>5526797600</v>
      </c>
      <c r="J38" s="12"/>
      <c r="K38" s="12">
        <v>572004</v>
      </c>
      <c r="L38" s="12"/>
      <c r="M38" s="12">
        <v>46284086902</v>
      </c>
      <c r="N38" s="12"/>
      <c r="O38" s="12">
        <v>39169365577</v>
      </c>
      <c r="P38" s="12"/>
      <c r="Q38" s="12">
        <v>7114721325</v>
      </c>
    </row>
    <row r="39" spans="1:17" ht="21" x14ac:dyDescent="0.55000000000000004">
      <c r="A39" s="2" t="s">
        <v>27</v>
      </c>
      <c r="C39" s="12">
        <v>1793746</v>
      </c>
      <c r="D39" s="12"/>
      <c r="E39" s="12">
        <v>161368125622</v>
      </c>
      <c r="F39" s="12"/>
      <c r="G39" s="12">
        <v>148476506304</v>
      </c>
      <c r="H39" s="12"/>
      <c r="I39" s="12">
        <v>12891619318</v>
      </c>
      <c r="J39" s="12"/>
      <c r="K39" s="12">
        <v>1793746</v>
      </c>
      <c r="L39" s="12"/>
      <c r="M39" s="12">
        <v>161368125622</v>
      </c>
      <c r="N39" s="12"/>
      <c r="O39" s="12">
        <v>143043482229</v>
      </c>
      <c r="P39" s="12"/>
      <c r="Q39" s="12">
        <v>18324643393</v>
      </c>
    </row>
    <row r="40" spans="1:17" ht="21" x14ac:dyDescent="0.55000000000000004">
      <c r="A40" s="2" t="s">
        <v>21</v>
      </c>
      <c r="C40" s="12">
        <v>938850</v>
      </c>
      <c r="D40" s="12"/>
      <c r="E40" s="12">
        <v>158374874072</v>
      </c>
      <c r="F40" s="12"/>
      <c r="G40" s="12">
        <v>141074896238</v>
      </c>
      <c r="H40" s="12"/>
      <c r="I40" s="12">
        <v>17299977834</v>
      </c>
      <c r="J40" s="12"/>
      <c r="K40" s="12">
        <v>938850</v>
      </c>
      <c r="L40" s="12"/>
      <c r="M40" s="12">
        <v>158374874072</v>
      </c>
      <c r="N40" s="12"/>
      <c r="O40" s="12">
        <v>137064617107</v>
      </c>
      <c r="P40" s="12"/>
      <c r="Q40" s="12">
        <v>21310256965</v>
      </c>
    </row>
    <row r="41" spans="1:17" ht="21" x14ac:dyDescent="0.55000000000000004">
      <c r="A41" s="2" t="s">
        <v>23</v>
      </c>
      <c r="C41" s="12">
        <v>450652</v>
      </c>
      <c r="D41" s="12"/>
      <c r="E41" s="12">
        <v>17918824824</v>
      </c>
      <c r="F41" s="12"/>
      <c r="G41" s="12">
        <v>17202071831</v>
      </c>
      <c r="H41" s="12"/>
      <c r="I41" s="12">
        <v>716752993</v>
      </c>
      <c r="J41" s="12"/>
      <c r="K41" s="12">
        <v>450652</v>
      </c>
      <c r="L41" s="12"/>
      <c r="M41" s="12">
        <v>17918824824</v>
      </c>
      <c r="N41" s="12"/>
      <c r="O41" s="12">
        <v>15239960512</v>
      </c>
      <c r="P41" s="12"/>
      <c r="Q41" s="12">
        <v>2678864312</v>
      </c>
    </row>
    <row r="42" spans="1:17" ht="21" x14ac:dyDescent="0.55000000000000004">
      <c r="A42" s="2" t="s">
        <v>64</v>
      </c>
      <c r="C42" s="12">
        <v>842938</v>
      </c>
      <c r="D42" s="12"/>
      <c r="E42" s="12">
        <v>77926794257</v>
      </c>
      <c r="F42" s="12"/>
      <c r="G42" s="12">
        <v>75677616005</v>
      </c>
      <c r="H42" s="12"/>
      <c r="I42" s="12">
        <v>2249178252</v>
      </c>
      <c r="J42" s="12"/>
      <c r="K42" s="12">
        <v>842938</v>
      </c>
      <c r="L42" s="12"/>
      <c r="M42" s="12">
        <v>77926794257</v>
      </c>
      <c r="N42" s="12"/>
      <c r="O42" s="12">
        <v>75677616005</v>
      </c>
      <c r="P42" s="12"/>
      <c r="Q42" s="12">
        <v>2249178252</v>
      </c>
    </row>
    <row r="43" spans="1:17" ht="21" x14ac:dyDescent="0.55000000000000004">
      <c r="A43" s="2" t="s">
        <v>25</v>
      </c>
      <c r="C43" s="12">
        <v>671009</v>
      </c>
      <c r="D43" s="12"/>
      <c r="E43" s="12">
        <v>22545157580</v>
      </c>
      <c r="F43" s="12"/>
      <c r="G43" s="12">
        <v>21053829776</v>
      </c>
      <c r="H43" s="12"/>
      <c r="I43" s="12">
        <v>1491327804</v>
      </c>
      <c r="J43" s="12"/>
      <c r="K43" s="12">
        <v>671009</v>
      </c>
      <c r="L43" s="12"/>
      <c r="M43" s="12">
        <v>22545157580</v>
      </c>
      <c r="N43" s="12"/>
      <c r="O43" s="12">
        <v>19336483017</v>
      </c>
      <c r="P43" s="12"/>
      <c r="Q43" s="12">
        <v>3208674563</v>
      </c>
    </row>
    <row r="44" spans="1:17" ht="21" x14ac:dyDescent="0.55000000000000004">
      <c r="A44" s="2" t="s">
        <v>24</v>
      </c>
      <c r="C44" s="12">
        <v>800000</v>
      </c>
      <c r="D44" s="12"/>
      <c r="E44" s="12">
        <v>53996796000</v>
      </c>
      <c r="F44" s="12"/>
      <c r="G44" s="12">
        <v>47555352000</v>
      </c>
      <c r="H44" s="12"/>
      <c r="I44" s="12">
        <v>6441444000</v>
      </c>
      <c r="J44" s="12"/>
      <c r="K44" s="12">
        <v>800000</v>
      </c>
      <c r="L44" s="12"/>
      <c r="M44" s="12">
        <v>53996796000</v>
      </c>
      <c r="N44" s="12"/>
      <c r="O44" s="12">
        <v>52621030800</v>
      </c>
      <c r="P44" s="12"/>
      <c r="Q44" s="12">
        <v>1375765200</v>
      </c>
    </row>
    <row r="45" spans="1:17" ht="21" x14ac:dyDescent="0.55000000000000004">
      <c r="A45" s="2" t="s">
        <v>63</v>
      </c>
      <c r="C45" s="12">
        <v>2000000</v>
      </c>
      <c r="D45" s="12"/>
      <c r="E45" s="12">
        <v>28032210000</v>
      </c>
      <c r="F45" s="12"/>
      <c r="G45" s="12">
        <v>28508194442</v>
      </c>
      <c r="H45" s="12"/>
      <c r="I45" s="12">
        <v>-475984442</v>
      </c>
      <c r="J45" s="12"/>
      <c r="K45" s="12">
        <v>2000000</v>
      </c>
      <c r="L45" s="12"/>
      <c r="M45" s="12">
        <v>28032210000</v>
      </c>
      <c r="N45" s="12"/>
      <c r="O45" s="12">
        <v>28508194442</v>
      </c>
      <c r="P45" s="12"/>
      <c r="Q45" s="12">
        <v>-475984442</v>
      </c>
    </row>
    <row r="46" spans="1:17" ht="21" x14ac:dyDescent="0.55000000000000004">
      <c r="A46" s="2" t="s">
        <v>44</v>
      </c>
      <c r="C46" s="12">
        <v>3154000</v>
      </c>
      <c r="D46" s="12"/>
      <c r="E46" s="12">
        <v>69633540477</v>
      </c>
      <c r="F46" s="12"/>
      <c r="G46" s="12">
        <v>41827807654</v>
      </c>
      <c r="H46" s="12"/>
      <c r="I46" s="12">
        <v>27805732823</v>
      </c>
      <c r="J46" s="12"/>
      <c r="K46" s="12">
        <v>3154000</v>
      </c>
      <c r="L46" s="12"/>
      <c r="M46" s="12">
        <v>69633540477</v>
      </c>
      <c r="N46" s="12"/>
      <c r="O46" s="12">
        <v>49886150388</v>
      </c>
      <c r="P46" s="12"/>
      <c r="Q46" s="12">
        <v>19747390089</v>
      </c>
    </row>
    <row r="47" spans="1:17" ht="21" x14ac:dyDescent="0.55000000000000004">
      <c r="A47" s="2" t="s">
        <v>30</v>
      </c>
      <c r="C47" s="12">
        <v>158520</v>
      </c>
      <c r="D47" s="12"/>
      <c r="E47" s="12">
        <v>3356385967</v>
      </c>
      <c r="F47" s="12"/>
      <c r="G47" s="12">
        <v>3649951557</v>
      </c>
      <c r="H47" s="12"/>
      <c r="I47" s="12">
        <v>-293565589</v>
      </c>
      <c r="J47" s="12"/>
      <c r="K47" s="12">
        <v>158520</v>
      </c>
      <c r="L47" s="12"/>
      <c r="M47" s="12">
        <v>3356385967</v>
      </c>
      <c r="N47" s="12"/>
      <c r="O47" s="12">
        <v>5063888237</v>
      </c>
      <c r="P47" s="12"/>
      <c r="Q47" s="12">
        <v>-1707502269</v>
      </c>
    </row>
    <row r="48" spans="1:17" ht="21" x14ac:dyDescent="0.55000000000000004">
      <c r="A48" s="2" t="s">
        <v>16</v>
      </c>
      <c r="C48" s="12">
        <v>20321813</v>
      </c>
      <c r="D48" s="12"/>
      <c r="E48" s="12">
        <v>78258279675</v>
      </c>
      <c r="F48" s="12"/>
      <c r="G48" s="12">
        <v>78783503029</v>
      </c>
      <c r="H48" s="12"/>
      <c r="I48" s="12">
        <v>-525223353</v>
      </c>
      <c r="J48" s="12"/>
      <c r="K48" s="12">
        <v>20321813</v>
      </c>
      <c r="L48" s="12"/>
      <c r="M48" s="12">
        <v>78258279675</v>
      </c>
      <c r="N48" s="12"/>
      <c r="O48" s="12">
        <v>99428821002</v>
      </c>
      <c r="P48" s="12"/>
      <c r="Q48" s="12">
        <v>-21170541326</v>
      </c>
    </row>
    <row r="49" spans="1:17" ht="21" x14ac:dyDescent="0.55000000000000004">
      <c r="A49" s="2" t="s">
        <v>17</v>
      </c>
      <c r="C49" s="12">
        <v>17512629</v>
      </c>
      <c r="D49" s="12"/>
      <c r="E49" s="12">
        <v>83038205650</v>
      </c>
      <c r="F49" s="12"/>
      <c r="G49" s="12">
        <v>81993699918</v>
      </c>
      <c r="H49" s="12"/>
      <c r="I49" s="12">
        <v>1044505732</v>
      </c>
      <c r="J49" s="12"/>
      <c r="K49" s="12">
        <v>17512629</v>
      </c>
      <c r="L49" s="12"/>
      <c r="M49" s="12">
        <v>83038205650</v>
      </c>
      <c r="N49" s="12"/>
      <c r="O49" s="12">
        <v>75906439172</v>
      </c>
      <c r="P49" s="12"/>
      <c r="Q49" s="12">
        <v>7131766478</v>
      </c>
    </row>
    <row r="50" spans="1:17" ht="21" x14ac:dyDescent="0.55000000000000004">
      <c r="A50" s="2" t="s">
        <v>15</v>
      </c>
      <c r="C50" s="12">
        <v>15000000</v>
      </c>
      <c r="D50" s="12"/>
      <c r="E50" s="12">
        <v>137149078500</v>
      </c>
      <c r="F50" s="12"/>
      <c r="G50" s="12">
        <v>131960137500</v>
      </c>
      <c r="H50" s="12"/>
      <c r="I50" s="12">
        <v>5188941000</v>
      </c>
      <c r="J50" s="12"/>
      <c r="K50" s="12">
        <v>15000000</v>
      </c>
      <c r="L50" s="12"/>
      <c r="M50" s="12">
        <v>137149078500</v>
      </c>
      <c r="N50" s="12"/>
      <c r="O50" s="12">
        <v>137029792500</v>
      </c>
      <c r="P50" s="12"/>
      <c r="Q50" s="12">
        <v>119286000</v>
      </c>
    </row>
    <row r="51" spans="1:17" ht="21" x14ac:dyDescent="0.55000000000000004">
      <c r="A51" s="2" t="s">
        <v>60</v>
      </c>
      <c r="C51" s="12">
        <v>499387</v>
      </c>
      <c r="D51" s="12"/>
      <c r="E51" s="12">
        <v>9273044292</v>
      </c>
      <c r="F51" s="12"/>
      <c r="G51" s="12">
        <v>7049102192</v>
      </c>
      <c r="H51" s="12"/>
      <c r="I51" s="12">
        <v>2223942100</v>
      </c>
      <c r="J51" s="12"/>
      <c r="K51" s="12">
        <v>499387</v>
      </c>
      <c r="L51" s="12"/>
      <c r="M51" s="12">
        <v>9273044292</v>
      </c>
      <c r="N51" s="12"/>
      <c r="O51" s="12">
        <v>7158313634</v>
      </c>
      <c r="P51" s="12"/>
      <c r="Q51" s="12">
        <v>2114730658</v>
      </c>
    </row>
    <row r="52" spans="1:17" ht="21" x14ac:dyDescent="0.55000000000000004">
      <c r="A52" s="2" t="s">
        <v>56</v>
      </c>
      <c r="C52" s="12">
        <v>6942000</v>
      </c>
      <c r="D52" s="12"/>
      <c r="E52" s="12">
        <v>61209165537</v>
      </c>
      <c r="F52" s="12"/>
      <c r="G52" s="12">
        <v>49063942161</v>
      </c>
      <c r="H52" s="12"/>
      <c r="I52" s="12">
        <v>12145223376</v>
      </c>
      <c r="J52" s="12"/>
      <c r="K52" s="12">
        <v>6942000</v>
      </c>
      <c r="L52" s="12"/>
      <c r="M52" s="12">
        <v>61209165537</v>
      </c>
      <c r="N52" s="12"/>
      <c r="O52" s="12">
        <v>50651102034</v>
      </c>
      <c r="P52" s="12"/>
      <c r="Q52" s="12">
        <v>10558063503</v>
      </c>
    </row>
    <row r="53" spans="1:17" ht="21" x14ac:dyDescent="0.55000000000000004">
      <c r="A53" s="2" t="s">
        <v>45</v>
      </c>
      <c r="C53" s="12">
        <v>1919371</v>
      </c>
      <c r="D53" s="12"/>
      <c r="E53" s="12">
        <v>16057313449</v>
      </c>
      <c r="F53" s="12"/>
      <c r="G53" s="12">
        <v>15196340942</v>
      </c>
      <c r="H53" s="12"/>
      <c r="I53" s="12">
        <v>860972507</v>
      </c>
      <c r="J53" s="12"/>
      <c r="K53" s="12">
        <v>1919371</v>
      </c>
      <c r="L53" s="12"/>
      <c r="M53" s="12">
        <v>16057313449</v>
      </c>
      <c r="N53" s="12"/>
      <c r="O53" s="12">
        <v>15460220203</v>
      </c>
      <c r="P53" s="12"/>
      <c r="Q53" s="12">
        <v>597093246</v>
      </c>
    </row>
    <row r="54" spans="1:17" ht="21" x14ac:dyDescent="0.55000000000000004">
      <c r="A54" s="2" t="s">
        <v>54</v>
      </c>
      <c r="C54" s="12">
        <v>1142895</v>
      </c>
      <c r="D54" s="12"/>
      <c r="E54" s="12">
        <v>194956135536</v>
      </c>
      <c r="F54" s="12"/>
      <c r="G54" s="12">
        <v>165369955412</v>
      </c>
      <c r="H54" s="12"/>
      <c r="I54" s="12">
        <v>29586180124</v>
      </c>
      <c r="J54" s="12"/>
      <c r="K54" s="12">
        <v>1142895</v>
      </c>
      <c r="L54" s="12"/>
      <c r="M54" s="12">
        <v>194956135536</v>
      </c>
      <c r="N54" s="12"/>
      <c r="O54" s="12">
        <v>169278121437</v>
      </c>
      <c r="P54" s="12"/>
      <c r="Q54" s="12">
        <v>25678014099</v>
      </c>
    </row>
    <row r="55" spans="1:17" ht="21" x14ac:dyDescent="0.55000000000000004">
      <c r="A55" s="2" t="s">
        <v>18</v>
      </c>
      <c r="C55" s="12">
        <v>6459395</v>
      </c>
      <c r="D55" s="12"/>
      <c r="E55" s="12">
        <v>135064927250</v>
      </c>
      <c r="F55" s="12"/>
      <c r="G55" s="12">
        <v>108458568249</v>
      </c>
      <c r="H55" s="12"/>
      <c r="I55" s="12">
        <v>26606359001</v>
      </c>
      <c r="J55" s="12"/>
      <c r="K55" s="12">
        <v>6459395</v>
      </c>
      <c r="L55" s="12"/>
      <c r="M55" s="12">
        <v>135064927250</v>
      </c>
      <c r="N55" s="12"/>
      <c r="O55" s="12">
        <v>184429280171</v>
      </c>
      <c r="P55" s="12"/>
      <c r="Q55" s="12">
        <v>-49364352920</v>
      </c>
    </row>
    <row r="56" spans="1:17" ht="21" x14ac:dyDescent="0.55000000000000004">
      <c r="A56" s="2" t="s">
        <v>29</v>
      </c>
      <c r="C56" s="12">
        <v>2509996</v>
      </c>
      <c r="D56" s="12"/>
      <c r="E56" s="12">
        <v>20209998342</v>
      </c>
      <c r="F56" s="12"/>
      <c r="G56" s="12">
        <v>18485865556</v>
      </c>
      <c r="H56" s="12"/>
      <c r="I56" s="12">
        <v>1724132786</v>
      </c>
      <c r="J56" s="12"/>
      <c r="K56" s="12">
        <v>2509996</v>
      </c>
      <c r="L56" s="12"/>
      <c r="M56" s="12">
        <v>20209998342</v>
      </c>
      <c r="N56" s="12"/>
      <c r="O56" s="12">
        <v>18481884041</v>
      </c>
      <c r="P56" s="12"/>
      <c r="Q56" s="12">
        <v>1728114301</v>
      </c>
    </row>
    <row r="57" spans="1:17" ht="21" x14ac:dyDescent="0.55000000000000004">
      <c r="A57" s="2" t="s">
        <v>28</v>
      </c>
      <c r="C57" s="12">
        <v>9731945</v>
      </c>
      <c r="D57" s="12"/>
      <c r="E57" s="12">
        <v>45613098256</v>
      </c>
      <c r="F57" s="12"/>
      <c r="G57" s="12">
        <v>48565655077</v>
      </c>
      <c r="H57" s="12"/>
      <c r="I57" s="12">
        <v>-2952556820</v>
      </c>
      <c r="J57" s="12"/>
      <c r="K57" s="12">
        <v>9731945</v>
      </c>
      <c r="L57" s="12"/>
      <c r="M57" s="12">
        <v>45613098256</v>
      </c>
      <c r="N57" s="12"/>
      <c r="O57" s="12">
        <v>47890473385</v>
      </c>
      <c r="P57" s="12"/>
      <c r="Q57" s="12">
        <v>-2277375128</v>
      </c>
    </row>
    <row r="58" spans="1:17" ht="21" x14ac:dyDescent="0.55000000000000004">
      <c r="A58" s="2" t="s">
        <v>34</v>
      </c>
      <c r="C58" s="12">
        <v>48678</v>
      </c>
      <c r="D58" s="12"/>
      <c r="E58" s="12">
        <v>3822438964</v>
      </c>
      <c r="F58" s="12"/>
      <c r="G58" s="12">
        <v>3855343053</v>
      </c>
      <c r="H58" s="12"/>
      <c r="I58" s="12">
        <v>-32904088</v>
      </c>
      <c r="J58" s="12"/>
      <c r="K58" s="12">
        <v>48678</v>
      </c>
      <c r="L58" s="12"/>
      <c r="M58" s="12">
        <v>3822438964</v>
      </c>
      <c r="N58" s="12"/>
      <c r="O58" s="12">
        <v>4872756834</v>
      </c>
      <c r="P58" s="12"/>
      <c r="Q58" s="12">
        <v>-1050317869</v>
      </c>
    </row>
    <row r="59" spans="1:17" ht="21" x14ac:dyDescent="0.55000000000000004">
      <c r="A59" s="2" t="s">
        <v>51</v>
      </c>
      <c r="C59" s="12">
        <v>2490764</v>
      </c>
      <c r="D59" s="12"/>
      <c r="E59" s="12">
        <f>44220359022</f>
        <v>44220359022</v>
      </c>
      <c r="F59" s="12"/>
      <c r="G59" s="12">
        <v>31320691020</v>
      </c>
      <c r="H59" s="12"/>
      <c r="I59" s="12">
        <v>12899668002</v>
      </c>
      <c r="J59" s="12"/>
      <c r="K59" s="12">
        <v>2490764</v>
      </c>
      <c r="L59" s="12"/>
      <c r="M59" s="12">
        <v>44220359022</v>
      </c>
      <c r="N59" s="12"/>
      <c r="O59" s="12">
        <v>33029092349</v>
      </c>
      <c r="P59" s="12"/>
      <c r="Q59" s="12">
        <f>11191266673-9</f>
        <v>11191266664</v>
      </c>
    </row>
    <row r="60" spans="1:17" ht="21" x14ac:dyDescent="0.55000000000000004">
      <c r="A60" s="2" t="s">
        <v>42</v>
      </c>
      <c r="C60" s="12">
        <v>0</v>
      </c>
      <c r="D60" s="12"/>
      <c r="E60" s="12">
        <v>0</v>
      </c>
      <c r="F60" s="12"/>
      <c r="G60" s="12">
        <v>-874348668</v>
      </c>
      <c r="H60" s="12"/>
      <c r="I60" s="12">
        <v>874348668</v>
      </c>
      <c r="J60" s="12"/>
      <c r="K60" s="12">
        <v>0</v>
      </c>
      <c r="L60" s="12"/>
      <c r="M60" s="12">
        <v>0</v>
      </c>
      <c r="N60" s="12"/>
      <c r="O60" s="12">
        <v>0</v>
      </c>
      <c r="P60" s="12"/>
      <c r="Q60" s="12">
        <v>0</v>
      </c>
    </row>
    <row r="61" spans="1:17" ht="21" x14ac:dyDescent="0.55000000000000004">
      <c r="A61" s="2" t="s">
        <v>33</v>
      </c>
      <c r="C61" s="12">
        <v>0</v>
      </c>
      <c r="D61" s="12"/>
      <c r="E61" s="12">
        <v>0</v>
      </c>
      <c r="F61" s="12"/>
      <c r="G61" s="12">
        <v>-19217432674</v>
      </c>
      <c r="H61" s="12"/>
      <c r="I61" s="12">
        <f>19217432674-10</f>
        <v>19217432664</v>
      </c>
      <c r="J61" s="12"/>
      <c r="K61" s="12">
        <v>0</v>
      </c>
      <c r="L61" s="12"/>
      <c r="M61" s="12">
        <v>0</v>
      </c>
      <c r="N61" s="12"/>
      <c r="O61" s="12">
        <v>0</v>
      </c>
      <c r="P61" s="12"/>
      <c r="Q61" s="12">
        <v>0</v>
      </c>
    </row>
    <row r="62" spans="1:17" ht="21" x14ac:dyDescent="0.55000000000000004">
      <c r="A62" s="2" t="s">
        <v>50</v>
      </c>
      <c r="C62" s="12">
        <v>0</v>
      </c>
      <c r="D62" s="12"/>
      <c r="E62" s="12">
        <v>0</v>
      </c>
      <c r="F62" s="12"/>
      <c r="G62" s="12">
        <v>2966747704</v>
      </c>
      <c r="H62" s="12"/>
      <c r="I62" s="12">
        <v>-2966747704</v>
      </c>
      <c r="J62" s="12"/>
      <c r="K62" s="12">
        <v>0</v>
      </c>
      <c r="L62" s="12"/>
      <c r="M62" s="12">
        <v>0</v>
      </c>
      <c r="N62" s="12"/>
      <c r="O62" s="12">
        <v>0</v>
      </c>
      <c r="P62" s="12"/>
      <c r="Q62" s="12">
        <v>0</v>
      </c>
    </row>
    <row r="63" spans="1:17" ht="21" x14ac:dyDescent="0.55000000000000004">
      <c r="A63" s="2" t="s">
        <v>61</v>
      </c>
      <c r="C63" s="12">
        <v>10200</v>
      </c>
      <c r="D63" s="12"/>
      <c r="E63" s="12">
        <v>465323353.82999998</v>
      </c>
      <c r="F63" s="12"/>
      <c r="G63" s="12"/>
      <c r="H63" s="12"/>
      <c r="I63" s="12"/>
      <c r="J63" s="12"/>
      <c r="K63" s="12">
        <v>10200</v>
      </c>
      <c r="L63" s="12"/>
      <c r="M63" s="12">
        <v>465323353.82999998</v>
      </c>
      <c r="N63" s="12"/>
      <c r="O63" s="12">
        <v>0</v>
      </c>
      <c r="P63" s="12"/>
      <c r="Q63" s="12">
        <v>0</v>
      </c>
    </row>
    <row r="64" spans="1:17" ht="19.5" thickBot="1" x14ac:dyDescent="0.5">
      <c r="C64" s="15">
        <f>SUM(C8:C63)</f>
        <v>368756623</v>
      </c>
      <c r="D64" s="12"/>
      <c r="E64" s="30">
        <f>SUM(E8:E63)</f>
        <v>3824408892613.8301</v>
      </c>
      <c r="F64" s="12"/>
      <c r="G64" s="15">
        <f>SUM(G8:G62)</f>
        <v>3401977526796</v>
      </c>
      <c r="H64" s="12"/>
      <c r="I64" s="15">
        <f>SUM(I8:I62)</f>
        <v>421966042464</v>
      </c>
      <c r="J64" s="12"/>
      <c r="K64" s="15">
        <f>SUM(K8:K63)</f>
        <v>368756623</v>
      </c>
      <c r="L64" s="12"/>
      <c r="M64" s="30">
        <f>SUM(M8:M63)</f>
        <v>3824408892613.8301</v>
      </c>
      <c r="N64" s="12"/>
      <c r="O64" s="15">
        <f>SUM(O8:O63)</f>
        <v>3384919644062</v>
      </c>
      <c r="P64" s="12"/>
      <c r="Q64" s="15">
        <f>SUM(Q8:Q63)</f>
        <v>439023925198</v>
      </c>
    </row>
    <row r="65" spans="3:17" ht="19.5" thickTop="1" x14ac:dyDescent="0.45"/>
    <row r="66" spans="3:17" x14ac:dyDescent="0.45">
      <c r="C66" s="3"/>
      <c r="E66" s="3"/>
      <c r="I66" s="23"/>
      <c r="M66" s="3"/>
      <c r="Q66" s="23"/>
    </row>
    <row r="67" spans="3:17" x14ac:dyDescent="0.45">
      <c r="C67" s="3"/>
      <c r="E67" s="3"/>
      <c r="I67" s="3"/>
      <c r="M67" s="3"/>
      <c r="Q67" s="3"/>
    </row>
    <row r="68" spans="3:17" x14ac:dyDescent="0.45">
      <c r="C68" s="5"/>
      <c r="E68" s="5"/>
      <c r="M68" s="3"/>
      <c r="Q68" s="3"/>
    </row>
    <row r="69" spans="3:17" x14ac:dyDescent="0.45">
      <c r="E69" s="5"/>
      <c r="I69" s="3"/>
      <c r="M69" s="3"/>
      <c r="Q69" s="3"/>
    </row>
    <row r="70" spans="3:17" x14ac:dyDescent="0.45">
      <c r="E70" s="5"/>
      <c r="I70" s="3"/>
      <c r="M70" s="3"/>
    </row>
    <row r="71" spans="3:17" x14ac:dyDescent="0.45">
      <c r="M71" s="3"/>
    </row>
    <row r="72" spans="3:17" x14ac:dyDescent="0.45">
      <c r="M72" s="3"/>
      <c r="Q72" s="27"/>
    </row>
    <row r="73" spans="3:17" x14ac:dyDescent="0.45">
      <c r="M73" s="3"/>
    </row>
    <row r="74" spans="3:17" x14ac:dyDescent="0.45">
      <c r="M74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37"/>
  <sheetViews>
    <sheetView rightToLeft="1" view="pageBreakPreview" topLeftCell="A13" zoomScale="90" zoomScaleNormal="100" zoomScaleSheetLayoutView="90" workbookViewId="0">
      <selection activeCell="O40" sqref="O40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45">
      <c r="A3" s="33" t="s">
        <v>106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30" x14ac:dyDescent="0.45">
      <c r="A6" s="37" t="s">
        <v>3</v>
      </c>
      <c r="C6" s="36" t="s">
        <v>108</v>
      </c>
      <c r="D6" s="36" t="s">
        <v>108</v>
      </c>
      <c r="E6" s="36" t="s">
        <v>108</v>
      </c>
      <c r="F6" s="36" t="s">
        <v>108</v>
      </c>
      <c r="G6" s="36" t="s">
        <v>108</v>
      </c>
      <c r="H6" s="36" t="s">
        <v>108</v>
      </c>
      <c r="I6" s="36" t="s">
        <v>108</v>
      </c>
      <c r="K6" s="36" t="s">
        <v>109</v>
      </c>
      <c r="L6" s="36" t="s">
        <v>109</v>
      </c>
      <c r="M6" s="36" t="s">
        <v>109</v>
      </c>
      <c r="N6" s="36" t="s">
        <v>109</v>
      </c>
      <c r="O6" s="36" t="s">
        <v>109</v>
      </c>
      <c r="P6" s="36" t="s">
        <v>109</v>
      </c>
      <c r="Q6" s="36" t="s">
        <v>109</v>
      </c>
    </row>
    <row r="7" spans="1:17" ht="30" x14ac:dyDescent="0.45">
      <c r="A7" s="35" t="s">
        <v>3</v>
      </c>
      <c r="C7" s="36" t="s">
        <v>7</v>
      </c>
      <c r="E7" s="36" t="s">
        <v>137</v>
      </c>
      <c r="G7" s="36" t="s">
        <v>138</v>
      </c>
      <c r="I7" s="36" t="s">
        <v>140</v>
      </c>
      <c r="K7" s="36" t="s">
        <v>7</v>
      </c>
      <c r="M7" s="36" t="s">
        <v>137</v>
      </c>
      <c r="O7" s="36" t="s">
        <v>138</v>
      </c>
      <c r="Q7" s="36" t="s">
        <v>140</v>
      </c>
    </row>
    <row r="8" spans="1:17" ht="21" x14ac:dyDescent="0.55000000000000004">
      <c r="A8" s="2" t="s">
        <v>18</v>
      </c>
      <c r="C8" s="12">
        <v>1200000</v>
      </c>
      <c r="D8" s="12"/>
      <c r="E8" s="12">
        <v>27010919254</v>
      </c>
      <c r="F8" s="12"/>
      <c r="G8" s="12">
        <v>34262517638</v>
      </c>
      <c r="H8" s="12"/>
      <c r="I8" s="12">
        <v>-7251598384</v>
      </c>
      <c r="J8" s="12"/>
      <c r="K8" s="12">
        <v>1200000</v>
      </c>
      <c r="L8" s="12"/>
      <c r="M8" s="12">
        <v>27010919254</v>
      </c>
      <c r="N8" s="12"/>
      <c r="O8" s="12">
        <v>34262517638</v>
      </c>
      <c r="P8" s="12"/>
      <c r="Q8" s="12">
        <v>-7251598384</v>
      </c>
    </row>
    <row r="9" spans="1:17" ht="21" x14ac:dyDescent="0.55000000000000004">
      <c r="A9" s="2" t="s">
        <v>44</v>
      </c>
      <c r="C9" s="12">
        <v>1346000</v>
      </c>
      <c r="D9" s="12"/>
      <c r="E9" s="12">
        <v>29899588277</v>
      </c>
      <c r="F9" s="12"/>
      <c r="G9" s="12">
        <v>21289397096</v>
      </c>
      <c r="H9" s="12"/>
      <c r="I9" s="12">
        <v>8610191181</v>
      </c>
      <c r="J9" s="12"/>
      <c r="K9" s="12">
        <v>1346000</v>
      </c>
      <c r="L9" s="12"/>
      <c r="M9" s="12">
        <v>29899588277</v>
      </c>
      <c r="N9" s="12"/>
      <c r="O9" s="12">
        <v>21289397096</v>
      </c>
      <c r="P9" s="12"/>
      <c r="Q9" s="12">
        <v>8610191181</v>
      </c>
    </row>
    <row r="10" spans="1:17" ht="21" x14ac:dyDescent="0.55000000000000004">
      <c r="A10" s="2" t="s">
        <v>39</v>
      </c>
      <c r="C10" s="12">
        <v>2131172</v>
      </c>
      <c r="D10" s="12"/>
      <c r="E10" s="12">
        <v>22048444263</v>
      </c>
      <c r="F10" s="12"/>
      <c r="G10" s="12">
        <v>20591737758</v>
      </c>
      <c r="H10" s="12"/>
      <c r="I10" s="12">
        <v>1456706505</v>
      </c>
      <c r="J10" s="12"/>
      <c r="K10" s="12">
        <v>2131172</v>
      </c>
      <c r="L10" s="12"/>
      <c r="M10" s="12">
        <v>22048444263</v>
      </c>
      <c r="N10" s="12"/>
      <c r="O10" s="12">
        <v>20591737758</v>
      </c>
      <c r="P10" s="12"/>
      <c r="Q10" s="12">
        <v>1456706505</v>
      </c>
    </row>
    <row r="11" spans="1:17" ht="21" x14ac:dyDescent="0.55000000000000004">
      <c r="A11" s="2" t="s">
        <v>38</v>
      </c>
      <c r="C11" s="12">
        <v>1</v>
      </c>
      <c r="D11" s="12"/>
      <c r="E11" s="12">
        <v>1</v>
      </c>
      <c r="F11" s="12"/>
      <c r="G11" s="12">
        <v>8665</v>
      </c>
      <c r="H11" s="12"/>
      <c r="I11" s="12">
        <v>-8664</v>
      </c>
      <c r="J11" s="12"/>
      <c r="K11" s="12">
        <v>1</v>
      </c>
      <c r="L11" s="12"/>
      <c r="M11" s="12">
        <v>1</v>
      </c>
      <c r="N11" s="12"/>
      <c r="O11" s="12">
        <v>8665</v>
      </c>
      <c r="P11" s="12"/>
      <c r="Q11" s="12">
        <v>-8664</v>
      </c>
    </row>
    <row r="12" spans="1:17" ht="21" x14ac:dyDescent="0.55000000000000004">
      <c r="A12" s="2" t="s">
        <v>50</v>
      </c>
      <c r="C12" s="12">
        <v>7588259</v>
      </c>
      <c r="D12" s="12"/>
      <c r="E12" s="12">
        <v>32920202203</v>
      </c>
      <c r="F12" s="12"/>
      <c r="G12" s="12">
        <v>22717537960</v>
      </c>
      <c r="H12" s="12"/>
      <c r="I12" s="12">
        <v>10202664243</v>
      </c>
      <c r="J12" s="12"/>
      <c r="K12" s="12">
        <v>7588259</v>
      </c>
      <c r="L12" s="12"/>
      <c r="M12" s="12">
        <v>32920202203</v>
      </c>
      <c r="N12" s="12"/>
      <c r="O12" s="12">
        <v>22717537960</v>
      </c>
      <c r="P12" s="12"/>
      <c r="Q12" s="12">
        <v>10202664243</v>
      </c>
    </row>
    <row r="13" spans="1:17" ht="21" x14ac:dyDescent="0.55000000000000004">
      <c r="A13" s="2" t="s">
        <v>25</v>
      </c>
      <c r="C13" s="12">
        <v>1760598</v>
      </c>
      <c r="D13" s="12"/>
      <c r="E13" s="12">
        <v>56445836518</v>
      </c>
      <c r="F13" s="12"/>
      <c r="G13" s="12">
        <v>50735196692</v>
      </c>
      <c r="H13" s="12"/>
      <c r="I13" s="12">
        <v>5710639826</v>
      </c>
      <c r="J13" s="12"/>
      <c r="K13" s="12">
        <v>1760598</v>
      </c>
      <c r="L13" s="12"/>
      <c r="M13" s="12">
        <v>56445836518</v>
      </c>
      <c r="N13" s="12"/>
      <c r="O13" s="12">
        <v>50735196692</v>
      </c>
      <c r="P13" s="12"/>
      <c r="Q13" s="12">
        <v>5710639826</v>
      </c>
    </row>
    <row r="14" spans="1:17" ht="21" x14ac:dyDescent="0.55000000000000004">
      <c r="A14" s="2" t="s">
        <v>33</v>
      </c>
      <c r="C14" s="12">
        <v>2431607</v>
      </c>
      <c r="D14" s="12"/>
      <c r="E14" s="12">
        <v>58997463077</v>
      </c>
      <c r="F14" s="12"/>
      <c r="G14" s="12">
        <v>76165226061</v>
      </c>
      <c r="H14" s="12"/>
      <c r="I14" s="12">
        <v>-17167762984</v>
      </c>
      <c r="J14" s="12"/>
      <c r="K14" s="12">
        <v>2431607</v>
      </c>
      <c r="L14" s="12"/>
      <c r="M14" s="12">
        <v>58997463077</v>
      </c>
      <c r="N14" s="12"/>
      <c r="O14" s="12">
        <v>76165226061</v>
      </c>
      <c r="P14" s="12"/>
      <c r="Q14" s="12">
        <v>-17167762984</v>
      </c>
    </row>
    <row r="15" spans="1:17" ht="21" x14ac:dyDescent="0.55000000000000004">
      <c r="A15" s="2" t="s">
        <v>21</v>
      </c>
      <c r="C15" s="12">
        <v>271150</v>
      </c>
      <c r="D15" s="12"/>
      <c r="E15" s="12">
        <v>51459430299</v>
      </c>
      <c r="F15" s="12"/>
      <c r="G15" s="12">
        <v>39585738862</v>
      </c>
      <c r="H15" s="12"/>
      <c r="I15" s="12">
        <v>11873691437</v>
      </c>
      <c r="J15" s="12"/>
      <c r="K15" s="12">
        <v>271150</v>
      </c>
      <c r="L15" s="12"/>
      <c r="M15" s="12">
        <v>51459430299</v>
      </c>
      <c r="N15" s="12"/>
      <c r="O15" s="12">
        <v>39585738862</v>
      </c>
      <c r="P15" s="12"/>
      <c r="Q15" s="12">
        <v>11873691437</v>
      </c>
    </row>
    <row r="16" spans="1:17" ht="21" x14ac:dyDescent="0.55000000000000004">
      <c r="A16" s="2" t="s">
        <v>58</v>
      </c>
      <c r="C16" s="12">
        <v>5000000</v>
      </c>
      <c r="D16" s="12"/>
      <c r="E16" s="12">
        <v>60854197125</v>
      </c>
      <c r="F16" s="12"/>
      <c r="G16" s="12">
        <v>61283182462</v>
      </c>
      <c r="H16" s="12"/>
      <c r="I16" s="12">
        <v>-428985337</v>
      </c>
      <c r="J16" s="12"/>
      <c r="K16" s="12">
        <v>5000000</v>
      </c>
      <c r="L16" s="12"/>
      <c r="M16" s="12">
        <v>60854197125</v>
      </c>
      <c r="N16" s="12"/>
      <c r="O16" s="12">
        <v>61283182462</v>
      </c>
      <c r="P16" s="12"/>
      <c r="Q16" s="12">
        <v>-428985337</v>
      </c>
    </row>
    <row r="17" spans="1:17" ht="21" x14ac:dyDescent="0.55000000000000004">
      <c r="A17" s="2" t="s">
        <v>42</v>
      </c>
      <c r="C17" s="12">
        <v>1011014</v>
      </c>
      <c r="D17" s="12"/>
      <c r="E17" s="12">
        <v>9150711119</v>
      </c>
      <c r="F17" s="12"/>
      <c r="G17" s="12">
        <v>8974636309</v>
      </c>
      <c r="H17" s="12"/>
      <c r="I17" s="12">
        <v>176074810</v>
      </c>
      <c r="J17" s="12"/>
      <c r="K17" s="12">
        <v>1398518</v>
      </c>
      <c r="L17" s="12"/>
      <c r="M17" s="12">
        <v>12365974715</v>
      </c>
      <c r="N17" s="12"/>
      <c r="O17" s="12">
        <v>12414457583</v>
      </c>
      <c r="P17" s="12"/>
      <c r="Q17" s="12">
        <v>-48482868</v>
      </c>
    </row>
    <row r="18" spans="1:17" ht="21" x14ac:dyDescent="0.55000000000000004">
      <c r="A18" s="2" t="s">
        <v>19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v>0</v>
      </c>
      <c r="J18" s="12"/>
      <c r="K18" s="12">
        <v>1</v>
      </c>
      <c r="L18" s="12"/>
      <c r="M18" s="12">
        <v>1</v>
      </c>
      <c r="N18" s="12"/>
      <c r="O18" s="12">
        <v>4357</v>
      </c>
      <c r="P18" s="12"/>
      <c r="Q18" s="12">
        <v>-4356</v>
      </c>
    </row>
    <row r="19" spans="1:17" ht="21" x14ac:dyDescent="0.55000000000000004">
      <c r="A19" s="2" t="s">
        <v>141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v>0</v>
      </c>
      <c r="J19" s="12"/>
      <c r="K19" s="12">
        <v>25000000</v>
      </c>
      <c r="L19" s="12"/>
      <c r="M19" s="12">
        <v>56824232350</v>
      </c>
      <c r="N19" s="12"/>
      <c r="O19" s="12">
        <v>54697601250</v>
      </c>
      <c r="P19" s="12"/>
      <c r="Q19" s="12">
        <v>2126631100</v>
      </c>
    </row>
    <row r="20" spans="1:17" ht="21" x14ac:dyDescent="0.55000000000000004">
      <c r="A20" s="2" t="s">
        <v>142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v>0</v>
      </c>
      <c r="J20" s="12"/>
      <c r="K20" s="12">
        <v>1703225</v>
      </c>
      <c r="L20" s="12"/>
      <c r="M20" s="12">
        <v>19193112656</v>
      </c>
      <c r="N20" s="12"/>
      <c r="O20" s="12">
        <v>18437758934</v>
      </c>
      <c r="P20" s="12"/>
      <c r="Q20" s="12">
        <v>755353722</v>
      </c>
    </row>
    <row r="21" spans="1:17" ht="21" x14ac:dyDescent="0.55000000000000004">
      <c r="A21" s="2" t="s">
        <v>65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v>0</v>
      </c>
      <c r="J21" s="12"/>
      <c r="K21" s="12">
        <v>1214121</v>
      </c>
      <c r="L21" s="12"/>
      <c r="M21" s="12">
        <v>46740987673</v>
      </c>
      <c r="N21" s="12"/>
      <c r="O21" s="12">
        <v>36396668742</v>
      </c>
      <c r="P21" s="12"/>
      <c r="Q21" s="12">
        <v>10344318931</v>
      </c>
    </row>
    <row r="22" spans="1:17" ht="21" x14ac:dyDescent="0.55000000000000004">
      <c r="A22" s="2" t="s">
        <v>143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390597</v>
      </c>
      <c r="L22" s="12"/>
      <c r="M22" s="12">
        <v>4787868244</v>
      </c>
      <c r="N22" s="12"/>
      <c r="O22" s="12">
        <v>4550558948</v>
      </c>
      <c r="P22" s="12"/>
      <c r="Q22" s="12">
        <v>237309296</v>
      </c>
    </row>
    <row r="23" spans="1:17" ht="21" x14ac:dyDescent="0.55000000000000004">
      <c r="A23" s="2" t="s">
        <v>27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v>0</v>
      </c>
      <c r="J23" s="12"/>
      <c r="K23" s="12">
        <v>865452</v>
      </c>
      <c r="L23" s="12"/>
      <c r="M23" s="12">
        <v>71850753031</v>
      </c>
      <c r="N23" s="12"/>
      <c r="O23" s="12">
        <v>69016052320</v>
      </c>
      <c r="P23" s="12"/>
      <c r="Q23" s="12">
        <v>2834700711</v>
      </c>
    </row>
    <row r="24" spans="1:17" ht="21" x14ac:dyDescent="0.55000000000000004">
      <c r="A24" s="2" t="s">
        <v>43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v>0</v>
      </c>
      <c r="J24" s="12"/>
      <c r="K24" s="12">
        <v>4346221</v>
      </c>
      <c r="L24" s="12"/>
      <c r="M24" s="12">
        <v>42098145175</v>
      </c>
      <c r="N24" s="12"/>
      <c r="O24" s="12">
        <v>40395375289</v>
      </c>
      <c r="P24" s="12"/>
      <c r="Q24" s="12">
        <f>1702769886-82</f>
        <v>1702769804</v>
      </c>
    </row>
    <row r="25" spans="1:17" ht="21" x14ac:dyDescent="0.55000000000000004">
      <c r="A25" s="2" t="s">
        <v>68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v>0</v>
      </c>
      <c r="J25" s="12"/>
      <c r="K25" s="12">
        <v>360826</v>
      </c>
      <c r="L25" s="12"/>
      <c r="M25" s="12">
        <v>4726795495</v>
      </c>
      <c r="N25" s="12"/>
      <c r="O25" s="12">
        <v>4842167651</v>
      </c>
      <c r="P25" s="12"/>
      <c r="Q25" s="12">
        <v>-115372156</v>
      </c>
    </row>
    <row r="26" spans="1:17" ht="21" x14ac:dyDescent="0.55000000000000004">
      <c r="A26" s="2" t="s">
        <v>134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v>0</v>
      </c>
      <c r="J26" s="12"/>
      <c r="K26" s="12">
        <v>11896067</v>
      </c>
      <c r="L26" s="12"/>
      <c r="M26" s="12">
        <v>82941206097</v>
      </c>
      <c r="N26" s="12"/>
      <c r="O26" s="12">
        <v>86915847699</v>
      </c>
      <c r="P26" s="12"/>
      <c r="Q26" s="12">
        <v>-3974641602</v>
      </c>
    </row>
    <row r="27" spans="1:17" ht="21" x14ac:dyDescent="0.55000000000000004">
      <c r="A27" s="2" t="s">
        <v>49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v>0</v>
      </c>
      <c r="J27" s="12"/>
      <c r="K27" s="12">
        <v>1</v>
      </c>
      <c r="L27" s="12"/>
      <c r="M27" s="12">
        <v>1</v>
      </c>
      <c r="N27" s="12"/>
      <c r="O27" s="12">
        <v>8714</v>
      </c>
      <c r="P27" s="12"/>
      <c r="Q27" s="12">
        <v>-8713</v>
      </c>
    </row>
    <row r="28" spans="1:17" ht="19.5" thickBot="1" x14ac:dyDescent="0.5">
      <c r="C28" s="15">
        <f>SUM(C8:C27)</f>
        <v>22739801</v>
      </c>
      <c r="D28" s="12"/>
      <c r="E28" s="15">
        <f>SUM(E8:E27)</f>
        <v>348786792136</v>
      </c>
      <c r="F28" s="12"/>
      <c r="G28" s="15">
        <f>SUM(G8:G27)</f>
        <v>335605179503</v>
      </c>
      <c r="H28" s="12"/>
      <c r="I28" s="15">
        <f>SUM(I8:I27)</f>
        <v>13181612633</v>
      </c>
      <c r="J28" s="12"/>
      <c r="K28" s="15">
        <f>SUM(K8:K27)</f>
        <v>68903816</v>
      </c>
      <c r="L28" s="12"/>
      <c r="M28" s="15">
        <f>SUM(M8:M27)</f>
        <v>681165156455</v>
      </c>
      <c r="N28" s="12"/>
      <c r="O28" s="15">
        <f>SUM(O8:O27)</f>
        <v>654297044681</v>
      </c>
      <c r="P28" s="12"/>
      <c r="Q28" s="15">
        <f>SUM(Q8:Q27)</f>
        <v>26868111692</v>
      </c>
    </row>
    <row r="29" spans="1:17" ht="19.5" thickTop="1" x14ac:dyDescent="0.45">
      <c r="Q29" s="3"/>
    </row>
    <row r="30" spans="1:17" x14ac:dyDescent="0.45">
      <c r="I30" s="3"/>
      <c r="O30" s="5"/>
      <c r="P30" s="3">
        <f>Q28-O30</f>
        <v>26868111692</v>
      </c>
      <c r="Q30" s="7"/>
    </row>
    <row r="31" spans="1:17" x14ac:dyDescent="0.45">
      <c r="I31" s="3"/>
      <c r="Q31" s="8"/>
    </row>
    <row r="32" spans="1:17" x14ac:dyDescent="0.45">
      <c r="I32" s="3"/>
      <c r="Q32" s="6"/>
    </row>
    <row r="33" spans="7:17" x14ac:dyDescent="0.45">
      <c r="G33" s="3"/>
      <c r="I33" s="3"/>
      <c r="Q33" s="6"/>
    </row>
    <row r="34" spans="7:17" x14ac:dyDescent="0.45">
      <c r="I34" s="3"/>
      <c r="Q34" s="6"/>
    </row>
    <row r="35" spans="7:17" x14ac:dyDescent="0.45">
      <c r="I35" s="3"/>
      <c r="Q35" s="6"/>
    </row>
    <row r="36" spans="7:17" x14ac:dyDescent="0.45">
      <c r="I36" s="3"/>
    </row>
    <row r="37" spans="7:17" x14ac:dyDescent="0.45">
      <c r="I37" s="3"/>
      <c r="Q37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69"/>
  <sheetViews>
    <sheetView rightToLeft="1" view="pageBreakPreview" topLeftCell="A52" zoomScaleNormal="100" zoomScaleSheetLayoutView="100" workbookViewId="0">
      <selection activeCell="Q25" sqref="Q25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30" x14ac:dyDescent="0.45">
      <c r="A3" s="33" t="s">
        <v>106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30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6" spans="1:21" ht="30" x14ac:dyDescent="0.45">
      <c r="A6" s="37" t="s">
        <v>3</v>
      </c>
      <c r="C6" s="36" t="s">
        <v>108</v>
      </c>
      <c r="D6" s="36" t="s">
        <v>108</v>
      </c>
      <c r="E6" s="36" t="s">
        <v>108</v>
      </c>
      <c r="F6" s="36" t="s">
        <v>108</v>
      </c>
      <c r="G6" s="36" t="s">
        <v>108</v>
      </c>
      <c r="H6" s="36" t="s">
        <v>108</v>
      </c>
      <c r="I6" s="36" t="s">
        <v>108</v>
      </c>
      <c r="J6" s="36" t="s">
        <v>108</v>
      </c>
      <c r="K6" s="36" t="s">
        <v>108</v>
      </c>
      <c r="M6" s="36" t="s">
        <v>109</v>
      </c>
      <c r="N6" s="36" t="s">
        <v>109</v>
      </c>
      <c r="O6" s="36" t="s">
        <v>109</v>
      </c>
      <c r="P6" s="36" t="s">
        <v>109</v>
      </c>
      <c r="Q6" s="36" t="s">
        <v>109</v>
      </c>
      <c r="R6" s="36" t="s">
        <v>109</v>
      </c>
      <c r="S6" s="36" t="s">
        <v>109</v>
      </c>
      <c r="T6" s="37" t="s">
        <v>109</v>
      </c>
      <c r="U6" s="36" t="s">
        <v>109</v>
      </c>
    </row>
    <row r="7" spans="1:21" ht="30" x14ac:dyDescent="0.45">
      <c r="A7" s="35" t="s">
        <v>3</v>
      </c>
      <c r="C7" s="36" t="s">
        <v>144</v>
      </c>
      <c r="E7" s="36" t="s">
        <v>145</v>
      </c>
      <c r="G7" s="36" t="s">
        <v>146</v>
      </c>
      <c r="I7" s="36" t="s">
        <v>79</v>
      </c>
      <c r="K7" s="36" t="s">
        <v>147</v>
      </c>
      <c r="M7" s="36" t="s">
        <v>144</v>
      </c>
      <c r="O7" s="36" t="s">
        <v>145</v>
      </c>
      <c r="Q7" s="36" t="s">
        <v>146</v>
      </c>
      <c r="S7" s="36" t="s">
        <v>79</v>
      </c>
      <c r="T7" s="17"/>
      <c r="U7" s="36" t="s">
        <v>147</v>
      </c>
    </row>
    <row r="8" spans="1:21" ht="21" x14ac:dyDescent="0.55000000000000004">
      <c r="A8" s="2" t="s">
        <v>18</v>
      </c>
      <c r="C8" s="12">
        <v>0</v>
      </c>
      <c r="D8" s="12"/>
      <c r="E8" s="12">
        <v>26606359001</v>
      </c>
      <c r="F8" s="12"/>
      <c r="G8" s="12">
        <v>-7251598384</v>
      </c>
      <c r="H8" s="12"/>
      <c r="I8" s="12">
        <v>19354760617</v>
      </c>
      <c r="K8" s="14">
        <v>3.61E-2</v>
      </c>
      <c r="M8" s="12">
        <v>906909330</v>
      </c>
      <c r="N8" s="12"/>
      <c r="O8" s="12">
        <v>-49364352920</v>
      </c>
      <c r="P8" s="12"/>
      <c r="Q8" s="12">
        <v>-7251598384</v>
      </c>
      <c r="R8" s="12"/>
      <c r="S8" s="12">
        <v>-55709041974</v>
      </c>
      <c r="U8" s="14">
        <v>-9.3700000000000006E-2</v>
      </c>
    </row>
    <row r="9" spans="1:21" ht="21" x14ac:dyDescent="0.55000000000000004">
      <c r="A9" s="2" t="s">
        <v>44</v>
      </c>
      <c r="C9" s="12">
        <v>0</v>
      </c>
      <c r="D9" s="12"/>
      <c r="E9" s="12">
        <v>27805732823</v>
      </c>
      <c r="F9" s="12"/>
      <c r="G9" s="12">
        <v>8610191181</v>
      </c>
      <c r="H9" s="12"/>
      <c r="I9" s="12">
        <v>36415924004</v>
      </c>
      <c r="K9" s="14">
        <v>6.7799999999999999E-2</v>
      </c>
      <c r="M9" s="12">
        <v>9836323437</v>
      </c>
      <c r="N9" s="12"/>
      <c r="O9" s="12">
        <v>19747390089</v>
      </c>
      <c r="P9" s="12"/>
      <c r="Q9" s="12">
        <v>8610191181</v>
      </c>
      <c r="R9" s="12"/>
      <c r="S9" s="12">
        <v>38193904707</v>
      </c>
      <c r="U9" s="14">
        <v>6.4299999999999996E-2</v>
      </c>
    </row>
    <row r="10" spans="1:21" ht="21" x14ac:dyDescent="0.55000000000000004">
      <c r="A10" s="2" t="s">
        <v>39</v>
      </c>
      <c r="C10" s="12">
        <v>0</v>
      </c>
      <c r="D10" s="12"/>
      <c r="E10" s="12">
        <v>12311657346</v>
      </c>
      <c r="F10" s="12"/>
      <c r="G10" s="12">
        <v>1456706505</v>
      </c>
      <c r="H10" s="12"/>
      <c r="I10" s="12">
        <v>13768363851</v>
      </c>
      <c r="K10" s="14">
        <v>2.5600000000000001E-2</v>
      </c>
      <c r="M10" s="12">
        <v>0</v>
      </c>
      <c r="N10" s="12"/>
      <c r="O10" s="12">
        <v>6956536723</v>
      </c>
      <c r="P10" s="12"/>
      <c r="Q10" s="12">
        <v>1456706505</v>
      </c>
      <c r="R10" s="12"/>
      <c r="S10" s="12">
        <v>8413243228</v>
      </c>
      <c r="U10" s="14">
        <v>1.4200000000000001E-2</v>
      </c>
    </row>
    <row r="11" spans="1:21" ht="21" x14ac:dyDescent="0.55000000000000004">
      <c r="A11" s="2" t="s">
        <v>38</v>
      </c>
      <c r="C11" s="12">
        <v>0</v>
      </c>
      <c r="D11" s="12"/>
      <c r="E11" s="12">
        <v>23834423285</v>
      </c>
      <c r="F11" s="12"/>
      <c r="G11" s="12">
        <v>-8664</v>
      </c>
      <c r="H11" s="12"/>
      <c r="I11" s="12">
        <v>23834414621</v>
      </c>
      <c r="K11" s="14">
        <v>4.4400000000000002E-2</v>
      </c>
      <c r="M11" s="12">
        <v>0</v>
      </c>
      <c r="N11" s="12"/>
      <c r="O11" s="12">
        <v>32838364744</v>
      </c>
      <c r="P11" s="12"/>
      <c r="Q11" s="12">
        <v>-8664</v>
      </c>
      <c r="R11" s="12"/>
      <c r="S11" s="12">
        <v>32838356080</v>
      </c>
      <c r="U11" s="14">
        <v>5.5300000000000002E-2</v>
      </c>
    </row>
    <row r="12" spans="1:21" ht="21" x14ac:dyDescent="0.55000000000000004">
      <c r="A12" s="2" t="s">
        <v>50</v>
      </c>
      <c r="C12" s="12">
        <v>0</v>
      </c>
      <c r="D12" s="12"/>
      <c r="E12" s="12">
        <v>-2966747704</v>
      </c>
      <c r="F12" s="12"/>
      <c r="G12" s="12">
        <v>10202664243</v>
      </c>
      <c r="H12" s="12"/>
      <c r="I12" s="12">
        <v>7235916539</v>
      </c>
      <c r="K12" s="14">
        <v>1.35E-2</v>
      </c>
      <c r="M12" s="12">
        <v>0</v>
      </c>
      <c r="N12" s="12"/>
      <c r="O12" s="12">
        <v>0</v>
      </c>
      <c r="P12" s="12"/>
      <c r="Q12" s="12">
        <v>10202664243</v>
      </c>
      <c r="R12" s="12"/>
      <c r="S12" s="12">
        <v>10202664243</v>
      </c>
      <c r="U12" s="14">
        <v>1.72E-2</v>
      </c>
    </row>
    <row r="13" spans="1:21" ht="21" x14ac:dyDescent="0.55000000000000004">
      <c r="A13" s="2" t="s">
        <v>25</v>
      </c>
      <c r="C13" s="12">
        <v>0</v>
      </c>
      <c r="D13" s="12"/>
      <c r="E13" s="12">
        <v>1491327804</v>
      </c>
      <c r="F13" s="12"/>
      <c r="G13" s="12">
        <v>5710639826</v>
      </c>
      <c r="H13" s="12"/>
      <c r="I13" s="12">
        <v>7201967630</v>
      </c>
      <c r="K13" s="14">
        <v>1.34E-2</v>
      </c>
      <c r="M13" s="12">
        <v>0</v>
      </c>
      <c r="N13" s="12"/>
      <c r="O13" s="12">
        <v>3208674563</v>
      </c>
      <c r="P13" s="12"/>
      <c r="Q13" s="12">
        <v>5710639826</v>
      </c>
      <c r="R13" s="12"/>
      <c r="S13" s="12">
        <v>8919314389</v>
      </c>
      <c r="U13" s="14">
        <v>1.4999999999999999E-2</v>
      </c>
    </row>
    <row r="14" spans="1:21" ht="21" x14ac:dyDescent="0.55000000000000004">
      <c r="A14" s="2" t="s">
        <v>33</v>
      </c>
      <c r="C14" s="12">
        <v>0</v>
      </c>
      <c r="D14" s="12"/>
      <c r="E14" s="12">
        <v>19217432674</v>
      </c>
      <c r="F14" s="12"/>
      <c r="G14" s="12">
        <v>-17167762984</v>
      </c>
      <c r="H14" s="12"/>
      <c r="I14" s="12">
        <v>2049669690</v>
      </c>
      <c r="K14" s="14">
        <v>3.8E-3</v>
      </c>
      <c r="M14" s="12">
        <v>0</v>
      </c>
      <c r="N14" s="12"/>
      <c r="O14" s="12">
        <v>0</v>
      </c>
      <c r="P14" s="12"/>
      <c r="Q14" s="12">
        <v>-17167762984</v>
      </c>
      <c r="R14" s="12"/>
      <c r="S14" s="12">
        <v>-17167762984</v>
      </c>
      <c r="U14" s="14">
        <v>-2.8899999999999999E-2</v>
      </c>
    </row>
    <row r="15" spans="1:21" ht="21" x14ac:dyDescent="0.55000000000000004">
      <c r="A15" s="2" t="s">
        <v>21</v>
      </c>
      <c r="C15" s="12">
        <v>18661960517</v>
      </c>
      <c r="D15" s="12"/>
      <c r="E15" s="12">
        <v>17299977834</v>
      </c>
      <c r="F15" s="12"/>
      <c r="G15" s="12">
        <v>11873691437</v>
      </c>
      <c r="H15" s="12"/>
      <c r="I15" s="12">
        <v>47835629788</v>
      </c>
      <c r="K15" s="14">
        <v>8.9099999999999999E-2</v>
      </c>
      <c r="M15" s="12">
        <v>18661960517</v>
      </c>
      <c r="N15" s="12"/>
      <c r="O15" s="12">
        <v>21310256965</v>
      </c>
      <c r="P15" s="12"/>
      <c r="Q15" s="12">
        <v>11873691437</v>
      </c>
      <c r="R15" s="12"/>
      <c r="S15" s="12">
        <v>51845908919</v>
      </c>
      <c r="U15" s="14">
        <v>8.72E-2</v>
      </c>
    </row>
    <row r="16" spans="1:21" ht="21" x14ac:dyDescent="0.55000000000000004">
      <c r="A16" s="2" t="s">
        <v>58</v>
      </c>
      <c r="C16" s="12">
        <v>2601992078</v>
      </c>
      <c r="D16" s="12"/>
      <c r="E16" s="12">
        <v>12402076912</v>
      </c>
      <c r="F16" s="12"/>
      <c r="G16" s="12">
        <v>-428985337</v>
      </c>
      <c r="H16" s="12"/>
      <c r="I16" s="12">
        <v>14575083653</v>
      </c>
      <c r="K16" s="14">
        <v>2.7099999999999999E-2</v>
      </c>
      <c r="M16" s="12">
        <v>2601992078</v>
      </c>
      <c r="N16" s="12"/>
      <c r="O16" s="12">
        <v>194747479</v>
      </c>
      <c r="P16" s="12"/>
      <c r="Q16" s="12">
        <v>-428985337</v>
      </c>
      <c r="R16" s="12"/>
      <c r="S16" s="12">
        <v>2367754220</v>
      </c>
      <c r="U16" s="14">
        <v>4.0000000000000001E-3</v>
      </c>
    </row>
    <row r="17" spans="1:21" ht="21" x14ac:dyDescent="0.55000000000000004">
      <c r="A17" s="2" t="s">
        <v>42</v>
      </c>
      <c r="C17" s="12">
        <v>0</v>
      </c>
      <c r="D17" s="12"/>
      <c r="E17" s="12">
        <v>874348668</v>
      </c>
      <c r="F17" s="12"/>
      <c r="G17" s="12">
        <v>176074810</v>
      </c>
      <c r="H17" s="12"/>
      <c r="I17" s="12">
        <v>1050423478</v>
      </c>
      <c r="K17" s="14">
        <v>2E-3</v>
      </c>
      <c r="M17" s="12">
        <v>440322057</v>
      </c>
      <c r="N17" s="12"/>
      <c r="O17" s="12">
        <v>0</v>
      </c>
      <c r="P17" s="12"/>
      <c r="Q17" s="12">
        <v>-48482868</v>
      </c>
      <c r="R17" s="12"/>
      <c r="S17" s="12">
        <v>391839189</v>
      </c>
      <c r="U17" s="14">
        <v>6.9999999999999999E-4</v>
      </c>
    </row>
    <row r="18" spans="1:21" ht="21" x14ac:dyDescent="0.55000000000000004">
      <c r="A18" s="2" t="s">
        <v>19</v>
      </c>
      <c r="C18" s="12">
        <v>17036306325</v>
      </c>
      <c r="D18" s="12"/>
      <c r="E18" s="12">
        <v>-18010456489</v>
      </c>
      <c r="F18" s="12"/>
      <c r="G18" s="12">
        <v>0</v>
      </c>
      <c r="H18" s="12"/>
      <c r="I18" s="12">
        <v>-974150164</v>
      </c>
      <c r="K18" s="14">
        <v>-1.8E-3</v>
      </c>
      <c r="M18" s="12">
        <v>17036306325</v>
      </c>
      <c r="N18" s="12"/>
      <c r="O18" s="12">
        <v>-14130898244</v>
      </c>
      <c r="P18" s="12"/>
      <c r="Q18" s="12">
        <v>-4356</v>
      </c>
      <c r="R18" s="12"/>
      <c r="S18" s="12">
        <v>2905403725</v>
      </c>
      <c r="U18" s="14">
        <v>4.8999999999999998E-3</v>
      </c>
    </row>
    <row r="19" spans="1:21" ht="21" x14ac:dyDescent="0.55000000000000004">
      <c r="A19" s="2" t="s">
        <v>141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v>0</v>
      </c>
      <c r="K19" s="14">
        <v>0</v>
      </c>
      <c r="M19" s="12">
        <v>0</v>
      </c>
      <c r="N19" s="12"/>
      <c r="O19" s="12">
        <v>0</v>
      </c>
      <c r="P19" s="12"/>
      <c r="Q19" s="12">
        <v>2126631100</v>
      </c>
      <c r="R19" s="12"/>
      <c r="S19" s="12">
        <v>2126631100</v>
      </c>
      <c r="U19" s="14">
        <v>3.5999999999999999E-3</v>
      </c>
    </row>
    <row r="20" spans="1:21" ht="21" x14ac:dyDescent="0.55000000000000004">
      <c r="A20" s="2" t="s">
        <v>142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v>0</v>
      </c>
      <c r="K20" s="14">
        <v>0</v>
      </c>
      <c r="M20" s="12">
        <v>0</v>
      </c>
      <c r="N20" s="12"/>
      <c r="O20" s="12">
        <v>0</v>
      </c>
      <c r="P20" s="12"/>
      <c r="Q20" s="12">
        <v>755353722</v>
      </c>
      <c r="R20" s="12"/>
      <c r="S20" s="12">
        <v>755353722</v>
      </c>
      <c r="U20" s="14">
        <v>1.2999999999999999E-3</v>
      </c>
    </row>
    <row r="21" spans="1:21" ht="21" x14ac:dyDescent="0.55000000000000004">
      <c r="A21" s="2" t="s">
        <v>65</v>
      </c>
      <c r="C21" s="12">
        <v>0</v>
      </c>
      <c r="D21" s="12"/>
      <c r="E21" s="12">
        <v>1580971956</v>
      </c>
      <c r="F21" s="12"/>
      <c r="G21" s="12">
        <v>0</v>
      </c>
      <c r="H21" s="12"/>
      <c r="I21" s="12">
        <v>1580971956</v>
      </c>
      <c r="K21" s="14">
        <v>2.8999999999999998E-3</v>
      </c>
      <c r="M21" s="12">
        <v>0</v>
      </c>
      <c r="N21" s="12"/>
      <c r="O21" s="12">
        <v>1580971956</v>
      </c>
      <c r="P21" s="12"/>
      <c r="Q21" s="12">
        <v>10344318931</v>
      </c>
      <c r="R21" s="12"/>
      <c r="S21" s="12">
        <v>11925290887</v>
      </c>
      <c r="U21" s="14">
        <v>2.01E-2</v>
      </c>
    </row>
    <row r="22" spans="1:21" ht="21" x14ac:dyDescent="0.55000000000000004">
      <c r="A22" s="2" t="s">
        <v>143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K22" s="14">
        <v>0</v>
      </c>
      <c r="M22" s="12">
        <v>0</v>
      </c>
      <c r="N22" s="12"/>
      <c r="O22" s="12">
        <v>0</v>
      </c>
      <c r="P22" s="12"/>
      <c r="Q22" s="12">
        <v>237309296</v>
      </c>
      <c r="R22" s="12"/>
      <c r="S22" s="12">
        <v>237309296</v>
      </c>
      <c r="U22" s="14">
        <v>4.0000000000000002E-4</v>
      </c>
    </row>
    <row r="23" spans="1:21" ht="21" x14ac:dyDescent="0.55000000000000004">
      <c r="A23" s="2" t="s">
        <v>27</v>
      </c>
      <c r="C23" s="12">
        <v>0</v>
      </c>
      <c r="D23" s="12"/>
      <c r="E23" s="12">
        <v>12891619318</v>
      </c>
      <c r="F23" s="12"/>
      <c r="G23" s="12">
        <v>0</v>
      </c>
      <c r="H23" s="12"/>
      <c r="I23" s="12">
        <v>12891619318</v>
      </c>
      <c r="K23" s="14">
        <v>2.4E-2</v>
      </c>
      <c r="M23" s="12">
        <v>0</v>
      </c>
      <c r="N23" s="12"/>
      <c r="O23" s="12">
        <v>18324643393</v>
      </c>
      <c r="P23" s="12"/>
      <c r="Q23" s="12">
        <v>2834700711</v>
      </c>
      <c r="R23" s="12"/>
      <c r="S23" s="12">
        <v>21159344104</v>
      </c>
      <c r="U23" s="14">
        <v>3.56E-2</v>
      </c>
    </row>
    <row r="24" spans="1:21" ht="21" x14ac:dyDescent="0.55000000000000004">
      <c r="A24" s="2" t="s">
        <v>43</v>
      </c>
      <c r="C24" s="12">
        <v>0</v>
      </c>
      <c r="D24" s="12"/>
      <c r="E24" s="12">
        <v>21623903203</v>
      </c>
      <c r="F24" s="12"/>
      <c r="G24" s="12">
        <v>0</v>
      </c>
      <c r="H24" s="12"/>
      <c r="I24" s="12">
        <v>21623903203</v>
      </c>
      <c r="K24" s="14">
        <v>4.0300000000000002E-2</v>
      </c>
      <c r="M24" s="12">
        <v>0</v>
      </c>
      <c r="N24" s="12"/>
      <c r="O24" s="12">
        <v>38191470910</v>
      </c>
      <c r="P24" s="12"/>
      <c r="Q24" s="12">
        <f>1702769886-82</f>
        <v>1702769804</v>
      </c>
      <c r="R24" s="12"/>
      <c r="S24" s="12">
        <v>39894240796</v>
      </c>
      <c r="U24" s="14">
        <v>6.7100000000000007E-2</v>
      </c>
    </row>
    <row r="25" spans="1:21" ht="21" x14ac:dyDescent="0.55000000000000004">
      <c r="A25" s="2" t="s">
        <v>68</v>
      </c>
      <c r="C25" s="12">
        <v>6858485026</v>
      </c>
      <c r="D25" s="12"/>
      <c r="E25" s="12">
        <v>-184733063</v>
      </c>
      <c r="F25" s="12"/>
      <c r="G25" s="12">
        <v>0</v>
      </c>
      <c r="H25" s="12"/>
      <c r="I25" s="12">
        <v>6673751963</v>
      </c>
      <c r="K25" s="14">
        <v>1.24E-2</v>
      </c>
      <c r="M25" s="12">
        <v>6858485026</v>
      </c>
      <c r="N25" s="12"/>
      <c r="O25" s="12">
        <v>-184733063</v>
      </c>
      <c r="P25" s="12"/>
      <c r="Q25" s="12">
        <v>-115372156</v>
      </c>
      <c r="R25" s="12"/>
      <c r="S25" s="12">
        <v>6558379807</v>
      </c>
      <c r="U25" s="14">
        <v>1.0999999999999999E-2</v>
      </c>
    </row>
    <row r="26" spans="1:21" ht="21" x14ac:dyDescent="0.55000000000000004">
      <c r="A26" s="2" t="s">
        <v>134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v>0</v>
      </c>
      <c r="K26" s="14">
        <v>0</v>
      </c>
      <c r="M26" s="12">
        <v>991797183</v>
      </c>
      <c r="N26" s="12"/>
      <c r="O26" s="12">
        <v>0</v>
      </c>
      <c r="P26" s="12"/>
      <c r="Q26" s="12">
        <v>-3974641602</v>
      </c>
      <c r="R26" s="12"/>
      <c r="S26" s="12">
        <v>-2982844419</v>
      </c>
      <c r="U26" s="14">
        <v>-5.0000000000000001E-3</v>
      </c>
    </row>
    <row r="27" spans="1:21" ht="21" x14ac:dyDescent="0.55000000000000004">
      <c r="A27" s="2" t="s">
        <v>49</v>
      </c>
      <c r="C27" s="12">
        <v>0</v>
      </c>
      <c r="D27" s="12"/>
      <c r="E27" s="12">
        <v>17173328279</v>
      </c>
      <c r="F27" s="12"/>
      <c r="G27" s="12">
        <v>0</v>
      </c>
      <c r="H27" s="12"/>
      <c r="I27" s="12">
        <v>17173328279</v>
      </c>
      <c r="K27" s="14">
        <v>3.2000000000000001E-2</v>
      </c>
      <c r="M27" s="12">
        <v>0</v>
      </c>
      <c r="N27" s="12"/>
      <c r="O27" s="12">
        <v>59889111130</v>
      </c>
      <c r="P27" s="12"/>
      <c r="Q27" s="12">
        <v>-8713</v>
      </c>
      <c r="R27" s="12"/>
      <c r="S27" s="12">
        <v>59889102417</v>
      </c>
      <c r="U27" s="14">
        <v>0.1008</v>
      </c>
    </row>
    <row r="28" spans="1:21" ht="21" x14ac:dyDescent="0.55000000000000004">
      <c r="A28" s="2" t="s">
        <v>56</v>
      </c>
      <c r="C28" s="12">
        <v>0</v>
      </c>
      <c r="D28" s="12"/>
      <c r="E28" s="12">
        <v>12145223376</v>
      </c>
      <c r="F28" s="12"/>
      <c r="G28" s="12">
        <v>0</v>
      </c>
      <c r="H28" s="12"/>
      <c r="I28" s="12">
        <v>12145223376</v>
      </c>
      <c r="K28" s="14">
        <v>2.2599999999999999E-2</v>
      </c>
      <c r="M28" s="12">
        <v>1881556931</v>
      </c>
      <c r="N28" s="12"/>
      <c r="O28" s="12">
        <v>10558063503</v>
      </c>
      <c r="P28" s="12"/>
      <c r="Q28" s="12">
        <v>0</v>
      </c>
      <c r="R28" s="12"/>
      <c r="S28" s="12">
        <v>12439620434</v>
      </c>
      <c r="U28" s="14">
        <v>2.0899999999999998E-2</v>
      </c>
    </row>
    <row r="29" spans="1:21" ht="21" x14ac:dyDescent="0.55000000000000004">
      <c r="A29" s="2" t="s">
        <v>31</v>
      </c>
      <c r="C29" s="12">
        <v>1081218027</v>
      </c>
      <c r="D29" s="12"/>
      <c r="E29" s="12">
        <v>6680016000</v>
      </c>
      <c r="F29" s="12"/>
      <c r="G29" s="12">
        <v>0</v>
      </c>
      <c r="H29" s="12"/>
      <c r="I29" s="12">
        <v>7761234027</v>
      </c>
      <c r="K29" s="14">
        <v>1.4500000000000001E-2</v>
      </c>
      <c r="M29" s="12">
        <v>1081218027</v>
      </c>
      <c r="N29" s="12"/>
      <c r="O29" s="12">
        <v>5980204800</v>
      </c>
      <c r="P29" s="12"/>
      <c r="Q29" s="12">
        <v>0</v>
      </c>
      <c r="R29" s="12"/>
      <c r="S29" s="12">
        <v>7061422827</v>
      </c>
      <c r="U29" s="14">
        <v>1.1900000000000001E-2</v>
      </c>
    </row>
    <row r="30" spans="1:21" ht="21" x14ac:dyDescent="0.55000000000000004">
      <c r="A30" s="2" t="s">
        <v>52</v>
      </c>
      <c r="C30" s="12">
        <v>2247933052</v>
      </c>
      <c r="D30" s="12"/>
      <c r="E30" s="12">
        <v>19269836437</v>
      </c>
      <c r="F30" s="12"/>
      <c r="G30" s="12">
        <v>0</v>
      </c>
      <c r="H30" s="12"/>
      <c r="I30" s="12">
        <v>21517769489</v>
      </c>
      <c r="K30" s="14">
        <v>4.0099999999999997E-2</v>
      </c>
      <c r="M30" s="12">
        <v>2247933052</v>
      </c>
      <c r="N30" s="12"/>
      <c r="O30" s="12">
        <v>27504083725</v>
      </c>
      <c r="P30" s="12"/>
      <c r="Q30" s="12">
        <v>0</v>
      </c>
      <c r="R30" s="12"/>
      <c r="S30" s="12">
        <v>29752016777</v>
      </c>
      <c r="U30" s="14">
        <v>5.0099999999999999E-2</v>
      </c>
    </row>
    <row r="31" spans="1:21" ht="21" x14ac:dyDescent="0.55000000000000004">
      <c r="A31" s="2" t="s">
        <v>40</v>
      </c>
      <c r="C31" s="12">
        <v>6744307092</v>
      </c>
      <c r="D31" s="12"/>
      <c r="E31" s="12">
        <v>1552706100</v>
      </c>
      <c r="F31" s="12"/>
      <c r="G31" s="12">
        <v>0</v>
      </c>
      <c r="H31" s="12"/>
      <c r="I31" s="12">
        <v>8297013192</v>
      </c>
      <c r="K31" s="14">
        <v>1.55E-2</v>
      </c>
      <c r="M31" s="12">
        <v>6744307092</v>
      </c>
      <c r="N31" s="12"/>
      <c r="O31" s="12">
        <v>6422557050</v>
      </c>
      <c r="P31" s="12"/>
      <c r="Q31" s="12">
        <v>0</v>
      </c>
      <c r="R31" s="12"/>
      <c r="S31" s="12">
        <v>13166864142</v>
      </c>
      <c r="U31" s="14">
        <v>2.2200000000000001E-2</v>
      </c>
    </row>
    <row r="32" spans="1:21" ht="21" x14ac:dyDescent="0.55000000000000004">
      <c r="A32" s="2" t="s">
        <v>20</v>
      </c>
      <c r="C32" s="12">
        <v>10916779213</v>
      </c>
      <c r="D32" s="12"/>
      <c r="E32" s="12">
        <v>17933407537</v>
      </c>
      <c r="F32" s="12"/>
      <c r="G32" s="12">
        <v>0</v>
      </c>
      <c r="H32" s="12"/>
      <c r="I32" s="12">
        <v>28850186750</v>
      </c>
      <c r="K32" s="14">
        <v>5.3699999999999998E-2</v>
      </c>
      <c r="M32" s="12">
        <v>10916779213</v>
      </c>
      <c r="N32" s="12"/>
      <c r="O32" s="12">
        <v>28120431937</v>
      </c>
      <c r="P32" s="12"/>
      <c r="Q32" s="12">
        <v>0</v>
      </c>
      <c r="R32" s="12"/>
      <c r="S32" s="12">
        <v>39037211150</v>
      </c>
      <c r="U32" s="14">
        <v>6.5699999999999995E-2</v>
      </c>
    </row>
    <row r="33" spans="1:21" ht="21" x14ac:dyDescent="0.55000000000000004">
      <c r="A33" s="2" t="s">
        <v>57</v>
      </c>
      <c r="C33" s="12">
        <v>7044239905</v>
      </c>
      <c r="D33" s="12"/>
      <c r="E33" s="12">
        <v>17830771875</v>
      </c>
      <c r="F33" s="12"/>
      <c r="G33" s="12">
        <v>0</v>
      </c>
      <c r="H33" s="12"/>
      <c r="I33" s="12">
        <v>24875011780</v>
      </c>
      <c r="K33" s="14">
        <v>4.6300000000000001E-2</v>
      </c>
      <c r="M33" s="12">
        <v>7044239905</v>
      </c>
      <c r="N33" s="12"/>
      <c r="O33" s="12">
        <v>33984084375</v>
      </c>
      <c r="P33" s="12"/>
      <c r="Q33" s="12">
        <v>0</v>
      </c>
      <c r="R33" s="12"/>
      <c r="S33" s="12">
        <v>41028324280</v>
      </c>
      <c r="U33" s="14">
        <v>6.9000000000000006E-2</v>
      </c>
    </row>
    <row r="34" spans="1:21" ht="21" x14ac:dyDescent="0.55000000000000004">
      <c r="A34" s="2" t="s">
        <v>48</v>
      </c>
      <c r="C34" s="12">
        <v>4486555698</v>
      </c>
      <c r="D34" s="12"/>
      <c r="E34" s="12">
        <v>119286000</v>
      </c>
      <c r="F34" s="12"/>
      <c r="G34" s="12">
        <v>0</v>
      </c>
      <c r="H34" s="12"/>
      <c r="I34" s="12">
        <v>4605841698</v>
      </c>
      <c r="K34" s="14">
        <v>8.6E-3</v>
      </c>
      <c r="M34" s="12">
        <v>4486555698</v>
      </c>
      <c r="N34" s="12"/>
      <c r="O34" s="12">
        <v>3996081000</v>
      </c>
      <c r="P34" s="12"/>
      <c r="Q34" s="12">
        <v>0</v>
      </c>
      <c r="R34" s="12"/>
      <c r="S34" s="12">
        <v>8482636698</v>
      </c>
      <c r="U34" s="14">
        <v>1.43E-2</v>
      </c>
    </row>
    <row r="35" spans="1:21" ht="21" x14ac:dyDescent="0.55000000000000004">
      <c r="A35" s="2" t="s">
        <v>16</v>
      </c>
      <c r="C35" s="12">
        <v>1286603088</v>
      </c>
      <c r="D35" s="12"/>
      <c r="E35" s="12">
        <v>-525223353</v>
      </c>
      <c r="F35" s="12"/>
      <c r="G35" s="12">
        <v>0</v>
      </c>
      <c r="H35" s="12"/>
      <c r="I35" s="12">
        <v>761379735</v>
      </c>
      <c r="K35" s="14">
        <v>1.4E-3</v>
      </c>
      <c r="M35" s="12">
        <v>1286603088</v>
      </c>
      <c r="N35" s="12"/>
      <c r="O35" s="12">
        <v>-21170541326</v>
      </c>
      <c r="P35" s="12"/>
      <c r="Q35" s="12">
        <v>0</v>
      </c>
      <c r="R35" s="12"/>
      <c r="S35" s="12">
        <v>-19883938238</v>
      </c>
      <c r="U35" s="14">
        <v>-3.3500000000000002E-2</v>
      </c>
    </row>
    <row r="36" spans="1:21" ht="21" x14ac:dyDescent="0.55000000000000004">
      <c r="A36" s="2" t="s">
        <v>59</v>
      </c>
      <c r="C36" s="12">
        <v>1207572704</v>
      </c>
      <c r="D36" s="12"/>
      <c r="E36" s="12">
        <v>-329716788</v>
      </c>
      <c r="F36" s="12"/>
      <c r="G36" s="12">
        <v>0</v>
      </c>
      <c r="H36" s="12"/>
      <c r="I36" s="12">
        <v>877855916</v>
      </c>
      <c r="K36" s="14">
        <v>1.6000000000000001E-3</v>
      </c>
      <c r="M36" s="12">
        <v>1207572704</v>
      </c>
      <c r="N36" s="12"/>
      <c r="O36" s="12">
        <v>2501641473</v>
      </c>
      <c r="P36" s="12"/>
      <c r="Q36" s="12">
        <v>0</v>
      </c>
      <c r="R36" s="12"/>
      <c r="S36" s="12">
        <v>3709214177</v>
      </c>
      <c r="U36" s="14">
        <v>6.1999999999999998E-3</v>
      </c>
    </row>
    <row r="37" spans="1:21" ht="21" x14ac:dyDescent="0.55000000000000004">
      <c r="A37" s="2" t="s">
        <v>62</v>
      </c>
      <c r="C37" s="12">
        <v>218652563</v>
      </c>
      <c r="D37" s="12"/>
      <c r="E37" s="12">
        <v>-2096768954</v>
      </c>
      <c r="F37" s="12"/>
      <c r="G37" s="12">
        <v>0</v>
      </c>
      <c r="H37" s="12"/>
      <c r="I37" s="12">
        <v>-1878116391</v>
      </c>
      <c r="K37" s="14">
        <v>-3.5000000000000001E-3</v>
      </c>
      <c r="M37" s="12">
        <v>218652563</v>
      </c>
      <c r="N37" s="12"/>
      <c r="O37" s="12">
        <v>-2096768954</v>
      </c>
      <c r="P37" s="12"/>
      <c r="Q37" s="12">
        <v>0</v>
      </c>
      <c r="R37" s="12"/>
      <c r="S37" s="12">
        <v>-1878116391</v>
      </c>
      <c r="U37" s="14">
        <v>-3.2000000000000002E-3</v>
      </c>
    </row>
    <row r="38" spans="1:21" ht="21" x14ac:dyDescent="0.55000000000000004">
      <c r="A38" s="2" t="s">
        <v>55</v>
      </c>
      <c r="C38" s="12">
        <v>7397200273</v>
      </c>
      <c r="D38" s="12"/>
      <c r="E38" s="12">
        <v>9005695380</v>
      </c>
      <c r="F38" s="12"/>
      <c r="G38" s="12">
        <v>0</v>
      </c>
      <c r="H38" s="12"/>
      <c r="I38" s="12">
        <v>16402895653</v>
      </c>
      <c r="K38" s="14">
        <v>3.0599999999999999E-2</v>
      </c>
      <c r="M38" s="12">
        <v>7397200273</v>
      </c>
      <c r="N38" s="12"/>
      <c r="O38" s="12">
        <v>7859515968</v>
      </c>
      <c r="P38" s="12"/>
      <c r="Q38" s="12">
        <v>0</v>
      </c>
      <c r="R38" s="12"/>
      <c r="S38" s="12">
        <v>15256716241</v>
      </c>
      <c r="U38" s="14">
        <v>2.5700000000000001E-2</v>
      </c>
    </row>
    <row r="39" spans="1:21" ht="21" x14ac:dyDescent="0.55000000000000004">
      <c r="A39" s="2" t="s">
        <v>23</v>
      </c>
      <c r="C39" s="12">
        <v>2839765923</v>
      </c>
      <c r="D39" s="12"/>
      <c r="E39" s="12">
        <v>716752993</v>
      </c>
      <c r="F39" s="12"/>
      <c r="G39" s="12">
        <v>0</v>
      </c>
      <c r="H39" s="12"/>
      <c r="I39" s="12">
        <v>3556518916</v>
      </c>
      <c r="K39" s="14">
        <v>6.6E-3</v>
      </c>
      <c r="M39" s="12">
        <v>2839765923</v>
      </c>
      <c r="N39" s="12"/>
      <c r="O39" s="12">
        <v>2678864312</v>
      </c>
      <c r="P39" s="12"/>
      <c r="Q39" s="12">
        <v>0</v>
      </c>
      <c r="R39" s="12"/>
      <c r="S39" s="12">
        <v>5518630235</v>
      </c>
      <c r="U39" s="14">
        <v>9.2999999999999992E-3</v>
      </c>
    </row>
    <row r="40" spans="1:21" ht="21" x14ac:dyDescent="0.55000000000000004">
      <c r="A40" s="2" t="s">
        <v>47</v>
      </c>
      <c r="C40" s="12">
        <v>940115905</v>
      </c>
      <c r="D40" s="12"/>
      <c r="E40" s="12">
        <v>1510956000</v>
      </c>
      <c r="F40" s="12"/>
      <c r="G40" s="12">
        <v>0</v>
      </c>
      <c r="H40" s="12"/>
      <c r="I40" s="12">
        <v>2451071905</v>
      </c>
      <c r="K40" s="14">
        <v>4.5999999999999999E-3</v>
      </c>
      <c r="M40" s="12">
        <v>940115905</v>
      </c>
      <c r="N40" s="12"/>
      <c r="O40" s="12">
        <v>1520896500</v>
      </c>
      <c r="P40" s="12"/>
      <c r="Q40" s="12">
        <v>0</v>
      </c>
      <c r="R40" s="12"/>
      <c r="S40" s="12">
        <v>2461012405</v>
      </c>
      <c r="U40" s="14">
        <v>4.1000000000000003E-3</v>
      </c>
    </row>
    <row r="41" spans="1:21" ht="21" x14ac:dyDescent="0.55000000000000004">
      <c r="A41" s="2" t="s">
        <v>36</v>
      </c>
      <c r="C41" s="12">
        <v>0</v>
      </c>
      <c r="D41" s="12"/>
      <c r="E41" s="12">
        <v>2186910000</v>
      </c>
      <c r="F41" s="12"/>
      <c r="G41" s="12">
        <v>0</v>
      </c>
      <c r="H41" s="12"/>
      <c r="I41" s="12">
        <v>2186910000</v>
      </c>
      <c r="K41" s="14">
        <v>4.1000000000000003E-3</v>
      </c>
      <c r="M41" s="12">
        <v>753779963</v>
      </c>
      <c r="N41" s="12"/>
      <c r="O41" s="12">
        <v>1108365750</v>
      </c>
      <c r="P41" s="12"/>
      <c r="Q41" s="12">
        <v>0</v>
      </c>
      <c r="R41" s="12"/>
      <c r="S41" s="12">
        <v>1862145713</v>
      </c>
      <c r="U41" s="14">
        <v>3.0999999999999999E-3</v>
      </c>
    </row>
    <row r="42" spans="1:21" ht="21" x14ac:dyDescent="0.55000000000000004">
      <c r="A42" s="2" t="s">
        <v>34</v>
      </c>
      <c r="C42" s="12">
        <v>0</v>
      </c>
      <c r="D42" s="12"/>
      <c r="E42" s="12">
        <v>-32904088</v>
      </c>
      <c r="F42" s="12"/>
      <c r="G42" s="12">
        <v>0</v>
      </c>
      <c r="H42" s="12"/>
      <c r="I42" s="12">
        <v>-32904088</v>
      </c>
      <c r="K42" s="14">
        <v>-1E-4</v>
      </c>
      <c r="M42" s="12">
        <v>267729000</v>
      </c>
      <c r="N42" s="12"/>
      <c r="O42" s="12">
        <v>-1050317869</v>
      </c>
      <c r="P42" s="12"/>
      <c r="Q42" s="12">
        <v>0</v>
      </c>
      <c r="R42" s="12"/>
      <c r="S42" s="12">
        <v>-782588869</v>
      </c>
      <c r="U42" s="14">
        <v>-1.2999999999999999E-3</v>
      </c>
    </row>
    <row r="43" spans="1:21" ht="21" x14ac:dyDescent="0.55000000000000004">
      <c r="A43" s="2" t="s">
        <v>66</v>
      </c>
      <c r="C43" s="12">
        <v>1191455934</v>
      </c>
      <c r="D43" s="12"/>
      <c r="E43" s="12">
        <v>-993301036</v>
      </c>
      <c r="F43" s="12"/>
      <c r="G43" s="12">
        <v>0</v>
      </c>
      <c r="H43" s="12"/>
      <c r="I43" s="12">
        <v>198154898</v>
      </c>
      <c r="K43" s="14">
        <v>4.0000000000000002E-4</v>
      </c>
      <c r="M43" s="12">
        <v>1191455934</v>
      </c>
      <c r="N43" s="12"/>
      <c r="O43" s="12">
        <v>-993301036</v>
      </c>
      <c r="P43" s="12"/>
      <c r="Q43" s="12">
        <v>0</v>
      </c>
      <c r="R43" s="12"/>
      <c r="S43" s="12">
        <v>198154898</v>
      </c>
      <c r="U43" s="14">
        <v>2.9999999999999997E-4</v>
      </c>
    </row>
    <row r="44" spans="1:21" ht="21" x14ac:dyDescent="0.55000000000000004">
      <c r="A44" s="2" t="s">
        <v>32</v>
      </c>
      <c r="C44" s="12">
        <v>10078994</v>
      </c>
      <c r="D44" s="12"/>
      <c r="E44" s="12">
        <v>-107553914</v>
      </c>
      <c r="F44" s="12"/>
      <c r="G44" s="12">
        <v>0</v>
      </c>
      <c r="H44" s="12"/>
      <c r="I44" s="12">
        <v>-97474920</v>
      </c>
      <c r="K44" s="14">
        <v>-2.0000000000000001E-4</v>
      </c>
      <c r="M44" s="12">
        <v>10078994</v>
      </c>
      <c r="N44" s="12"/>
      <c r="O44" s="12">
        <v>670206864</v>
      </c>
      <c r="P44" s="12"/>
      <c r="Q44" s="12">
        <v>0</v>
      </c>
      <c r="R44" s="12"/>
      <c r="S44" s="12">
        <v>680285858</v>
      </c>
      <c r="U44" s="14">
        <v>1.1000000000000001E-3</v>
      </c>
    </row>
    <row r="45" spans="1:21" ht="21" x14ac:dyDescent="0.55000000000000004">
      <c r="A45" s="2" t="s">
        <v>24</v>
      </c>
      <c r="C45" s="12">
        <v>0</v>
      </c>
      <c r="D45" s="12"/>
      <c r="E45" s="12">
        <v>6441444000</v>
      </c>
      <c r="F45" s="12"/>
      <c r="G45" s="12">
        <v>0</v>
      </c>
      <c r="H45" s="12"/>
      <c r="I45" s="12">
        <v>6441444000</v>
      </c>
      <c r="K45" s="14">
        <v>1.2E-2</v>
      </c>
      <c r="M45" s="12">
        <v>7740225315</v>
      </c>
      <c r="N45" s="12"/>
      <c r="O45" s="12">
        <v>1375765200</v>
      </c>
      <c r="P45" s="12"/>
      <c r="Q45" s="12">
        <v>0</v>
      </c>
      <c r="R45" s="12"/>
      <c r="S45" s="12">
        <v>9115990515</v>
      </c>
      <c r="U45" s="14">
        <v>1.5299999999999999E-2</v>
      </c>
    </row>
    <row r="46" spans="1:21" ht="21" x14ac:dyDescent="0.55000000000000004">
      <c r="A46" s="2" t="s">
        <v>70</v>
      </c>
      <c r="C46" s="12">
        <v>0</v>
      </c>
      <c r="D46" s="12"/>
      <c r="E46" s="12">
        <v>1772390978</v>
      </c>
      <c r="F46" s="12"/>
      <c r="G46" s="12">
        <v>0</v>
      </c>
      <c r="H46" s="12"/>
      <c r="I46" s="12">
        <v>1772390978</v>
      </c>
      <c r="K46" s="14">
        <v>3.3E-3</v>
      </c>
      <c r="M46" s="12">
        <v>0</v>
      </c>
      <c r="N46" s="12"/>
      <c r="O46" s="12">
        <v>1772390978</v>
      </c>
      <c r="P46" s="12"/>
      <c r="Q46" s="12">
        <v>0</v>
      </c>
      <c r="R46" s="12"/>
      <c r="S46" s="12">
        <v>1772390978</v>
      </c>
      <c r="U46" s="14">
        <v>3.0000000000000001E-3</v>
      </c>
    </row>
    <row r="47" spans="1:21" ht="21" x14ac:dyDescent="0.55000000000000004">
      <c r="A47" s="2" t="s">
        <v>69</v>
      </c>
      <c r="C47" s="12">
        <v>0</v>
      </c>
      <c r="D47" s="12"/>
      <c r="E47" s="12">
        <v>16147852040</v>
      </c>
      <c r="F47" s="12"/>
      <c r="G47" s="12">
        <v>0</v>
      </c>
      <c r="H47" s="12"/>
      <c r="I47" s="12">
        <v>16147852040</v>
      </c>
      <c r="K47" s="14">
        <v>3.0099999999999998E-2</v>
      </c>
      <c r="M47" s="12">
        <v>0</v>
      </c>
      <c r="N47" s="12"/>
      <c r="O47" s="12">
        <v>16147852040</v>
      </c>
      <c r="P47" s="12"/>
      <c r="Q47" s="12">
        <v>0</v>
      </c>
      <c r="R47" s="12"/>
      <c r="S47" s="12">
        <v>16147852040</v>
      </c>
      <c r="U47" s="14">
        <v>2.7199999999999998E-2</v>
      </c>
    </row>
    <row r="48" spans="1:21" ht="21" x14ac:dyDescent="0.55000000000000004">
      <c r="A48" s="2" t="s">
        <v>37</v>
      </c>
      <c r="C48" s="12">
        <v>0</v>
      </c>
      <c r="D48" s="12"/>
      <c r="E48" s="12">
        <v>5152161150</v>
      </c>
      <c r="F48" s="12"/>
      <c r="G48" s="12">
        <v>0</v>
      </c>
      <c r="H48" s="12"/>
      <c r="I48" s="12">
        <v>5152161150</v>
      </c>
      <c r="K48" s="14">
        <v>9.5999999999999992E-3</v>
      </c>
      <c r="M48" s="12">
        <v>0</v>
      </c>
      <c r="N48" s="12"/>
      <c r="O48" s="12">
        <v>9210370275</v>
      </c>
      <c r="P48" s="12"/>
      <c r="Q48" s="12">
        <v>0</v>
      </c>
      <c r="R48" s="12"/>
      <c r="S48" s="12">
        <v>9210370275</v>
      </c>
      <c r="U48" s="14">
        <v>1.55E-2</v>
      </c>
    </row>
    <row r="49" spans="1:21" ht="21" x14ac:dyDescent="0.55000000000000004">
      <c r="A49" s="2" t="s">
        <v>41</v>
      </c>
      <c r="C49" s="12">
        <v>0</v>
      </c>
      <c r="D49" s="12"/>
      <c r="E49" s="12">
        <v>11007513498</v>
      </c>
      <c r="F49" s="12"/>
      <c r="G49" s="12">
        <v>0</v>
      </c>
      <c r="H49" s="12"/>
      <c r="I49" s="12">
        <v>11007513498</v>
      </c>
      <c r="K49" s="14">
        <v>2.0500000000000001E-2</v>
      </c>
      <c r="M49" s="12">
        <v>0</v>
      </c>
      <c r="N49" s="12"/>
      <c r="O49" s="12">
        <v>11231514773</v>
      </c>
      <c r="P49" s="12"/>
      <c r="Q49" s="12">
        <v>0</v>
      </c>
      <c r="R49" s="12"/>
      <c r="S49" s="12">
        <v>11231514773</v>
      </c>
      <c r="U49" s="14">
        <v>1.89E-2</v>
      </c>
    </row>
    <row r="50" spans="1:21" ht="21" x14ac:dyDescent="0.55000000000000004">
      <c r="A50" s="2" t="s">
        <v>67</v>
      </c>
      <c r="C50" s="12">
        <v>0</v>
      </c>
      <c r="D50" s="12"/>
      <c r="E50" s="12">
        <v>-6504412917</v>
      </c>
      <c r="F50" s="12"/>
      <c r="G50" s="12">
        <v>0</v>
      </c>
      <c r="H50" s="12"/>
      <c r="I50" s="12">
        <v>-6504412917</v>
      </c>
      <c r="K50" s="14">
        <v>-1.21E-2</v>
      </c>
      <c r="M50" s="12">
        <v>0</v>
      </c>
      <c r="N50" s="12"/>
      <c r="O50" s="12">
        <v>-6504412917</v>
      </c>
      <c r="P50" s="12"/>
      <c r="Q50" s="12">
        <v>0</v>
      </c>
      <c r="R50" s="12"/>
      <c r="S50" s="12">
        <v>-6504412917</v>
      </c>
      <c r="U50" s="14">
        <v>-1.09E-2</v>
      </c>
    </row>
    <row r="51" spans="1:21" ht="21" x14ac:dyDescent="0.55000000000000004">
      <c r="A51" s="2" t="s">
        <v>53</v>
      </c>
      <c r="C51" s="12">
        <v>0</v>
      </c>
      <c r="D51" s="12"/>
      <c r="E51" s="12">
        <v>15639239542</v>
      </c>
      <c r="F51" s="12"/>
      <c r="G51" s="12">
        <v>0</v>
      </c>
      <c r="H51" s="12"/>
      <c r="I51" s="12">
        <v>15639239542</v>
      </c>
      <c r="K51" s="14">
        <v>2.9100000000000001E-2</v>
      </c>
      <c r="M51" s="12">
        <v>0</v>
      </c>
      <c r="N51" s="12"/>
      <c r="O51" s="12">
        <v>21108850560</v>
      </c>
      <c r="P51" s="12"/>
      <c r="Q51" s="12">
        <v>0</v>
      </c>
      <c r="R51" s="12"/>
      <c r="S51" s="12">
        <v>21108850560</v>
      </c>
      <c r="U51" s="14">
        <v>3.5499999999999997E-2</v>
      </c>
    </row>
    <row r="52" spans="1:21" ht="21" x14ac:dyDescent="0.55000000000000004">
      <c r="A52" s="2" t="s">
        <v>22</v>
      </c>
      <c r="C52" s="12">
        <v>0</v>
      </c>
      <c r="D52" s="12"/>
      <c r="E52" s="12">
        <v>24387426807</v>
      </c>
      <c r="F52" s="12"/>
      <c r="G52" s="12">
        <v>0</v>
      </c>
      <c r="H52" s="12"/>
      <c r="I52" s="12">
        <v>24387426807</v>
      </c>
      <c r="K52" s="14">
        <v>4.5400000000000003E-2</v>
      </c>
      <c r="M52" s="12">
        <v>0</v>
      </c>
      <c r="N52" s="12"/>
      <c r="O52" s="12">
        <v>39076574294</v>
      </c>
      <c r="P52" s="12"/>
      <c r="Q52" s="12">
        <v>0</v>
      </c>
      <c r="R52" s="12"/>
      <c r="S52" s="12">
        <v>39076574294</v>
      </c>
      <c r="U52" s="14">
        <v>6.5699999999999995E-2</v>
      </c>
    </row>
    <row r="53" spans="1:21" ht="21" x14ac:dyDescent="0.55000000000000004">
      <c r="A53" s="2" t="s">
        <v>46</v>
      </c>
      <c r="C53" s="12">
        <v>0</v>
      </c>
      <c r="D53" s="12"/>
      <c r="E53" s="12">
        <v>9156775712</v>
      </c>
      <c r="F53" s="12"/>
      <c r="G53" s="12">
        <v>0</v>
      </c>
      <c r="H53" s="12"/>
      <c r="I53" s="12">
        <v>9156775712</v>
      </c>
      <c r="K53" s="14">
        <v>1.7100000000000001E-2</v>
      </c>
      <c r="M53" s="12">
        <v>0</v>
      </c>
      <c r="N53" s="12"/>
      <c r="O53" s="12">
        <v>21949330014</v>
      </c>
      <c r="P53" s="12"/>
      <c r="Q53" s="12">
        <v>0</v>
      </c>
      <c r="R53" s="12"/>
      <c r="S53" s="12">
        <v>21949330014</v>
      </c>
      <c r="U53" s="14">
        <v>3.6900000000000002E-2</v>
      </c>
    </row>
    <row r="54" spans="1:21" ht="21" x14ac:dyDescent="0.55000000000000004">
      <c r="A54" s="2" t="s">
        <v>35</v>
      </c>
      <c r="C54" s="12">
        <v>0</v>
      </c>
      <c r="D54" s="12"/>
      <c r="E54" s="12">
        <v>22366125000</v>
      </c>
      <c r="F54" s="12"/>
      <c r="G54" s="12">
        <v>0</v>
      </c>
      <c r="H54" s="12"/>
      <c r="I54" s="12">
        <v>22366125000</v>
      </c>
      <c r="K54" s="14">
        <v>4.1700000000000001E-2</v>
      </c>
      <c r="M54" s="12">
        <v>0</v>
      </c>
      <c r="N54" s="12"/>
      <c r="O54" s="12">
        <v>24036129000</v>
      </c>
      <c r="P54" s="12"/>
      <c r="Q54" s="12">
        <v>0</v>
      </c>
      <c r="R54" s="12"/>
      <c r="S54" s="12">
        <v>24036129000</v>
      </c>
      <c r="U54" s="14">
        <v>4.0399999999999998E-2</v>
      </c>
    </row>
    <row r="55" spans="1:21" ht="21" x14ac:dyDescent="0.55000000000000004">
      <c r="A55" s="2" t="s">
        <v>26</v>
      </c>
      <c r="C55" s="12">
        <v>0</v>
      </c>
      <c r="D55" s="12"/>
      <c r="E55" s="12">
        <v>5526797600</v>
      </c>
      <c r="F55" s="12"/>
      <c r="G55" s="12">
        <v>0</v>
      </c>
      <c r="H55" s="12"/>
      <c r="I55" s="12">
        <v>5526797600</v>
      </c>
      <c r="K55" s="14">
        <v>1.03E-2</v>
      </c>
      <c r="M55" s="12">
        <v>0</v>
      </c>
      <c r="N55" s="12"/>
      <c r="O55" s="12">
        <v>7114721325</v>
      </c>
      <c r="P55" s="12"/>
      <c r="Q55" s="12">
        <v>0</v>
      </c>
      <c r="R55" s="12"/>
      <c r="S55" s="12">
        <v>7114721325</v>
      </c>
      <c r="U55" s="14">
        <v>1.2E-2</v>
      </c>
    </row>
    <row r="56" spans="1:21" ht="21" x14ac:dyDescent="0.55000000000000004">
      <c r="A56" s="2" t="s">
        <v>64</v>
      </c>
      <c r="C56" s="12">
        <v>0</v>
      </c>
      <c r="D56" s="12"/>
      <c r="E56" s="12">
        <v>2249178252</v>
      </c>
      <c r="F56" s="12"/>
      <c r="G56" s="12">
        <v>0</v>
      </c>
      <c r="H56" s="12"/>
      <c r="I56" s="12">
        <v>2249178252</v>
      </c>
      <c r="K56" s="14">
        <v>4.1999999999999997E-3</v>
      </c>
      <c r="M56" s="12">
        <v>0</v>
      </c>
      <c r="N56" s="12"/>
      <c r="O56" s="12">
        <v>2249178252</v>
      </c>
      <c r="P56" s="12"/>
      <c r="Q56" s="12">
        <v>0</v>
      </c>
      <c r="R56" s="12"/>
      <c r="S56" s="12">
        <v>2249178252</v>
      </c>
      <c r="U56" s="14">
        <v>3.8E-3</v>
      </c>
    </row>
    <row r="57" spans="1:21" ht="21" x14ac:dyDescent="0.55000000000000004">
      <c r="A57" s="2" t="s">
        <v>63</v>
      </c>
      <c r="C57" s="12">
        <v>0</v>
      </c>
      <c r="D57" s="12"/>
      <c r="E57" s="12">
        <v>-475984442</v>
      </c>
      <c r="F57" s="12"/>
      <c r="G57" s="12">
        <v>0</v>
      </c>
      <c r="H57" s="12"/>
      <c r="I57" s="12">
        <v>-475984442</v>
      </c>
      <c r="K57" s="14">
        <v>-8.9999999999999998E-4</v>
      </c>
      <c r="M57" s="12">
        <v>0</v>
      </c>
      <c r="N57" s="12"/>
      <c r="O57" s="12">
        <v>-475984442</v>
      </c>
      <c r="P57" s="12"/>
      <c r="Q57" s="12">
        <v>0</v>
      </c>
      <c r="R57" s="12"/>
      <c r="S57" s="12">
        <v>-475984442</v>
      </c>
      <c r="U57" s="14">
        <v>-8.0000000000000004E-4</v>
      </c>
    </row>
    <row r="58" spans="1:21" ht="21" x14ac:dyDescent="0.55000000000000004">
      <c r="A58" s="2" t="s">
        <v>30</v>
      </c>
      <c r="C58" s="12">
        <v>0</v>
      </c>
      <c r="D58" s="12"/>
      <c r="E58" s="12">
        <v>-293565589</v>
      </c>
      <c r="F58" s="12"/>
      <c r="G58" s="12">
        <v>0</v>
      </c>
      <c r="H58" s="12"/>
      <c r="I58" s="12">
        <v>-293565589</v>
      </c>
      <c r="K58" s="14">
        <v>-5.0000000000000001E-4</v>
      </c>
      <c r="M58" s="12">
        <v>0</v>
      </c>
      <c r="N58" s="12"/>
      <c r="O58" s="12">
        <v>-1707502269</v>
      </c>
      <c r="P58" s="12"/>
      <c r="Q58" s="12">
        <v>0</v>
      </c>
      <c r="R58" s="12"/>
      <c r="S58" s="12">
        <v>-1707502269</v>
      </c>
      <c r="U58" s="14">
        <v>-2.8999999999999998E-3</v>
      </c>
    </row>
    <row r="59" spans="1:21" ht="21" x14ac:dyDescent="0.55000000000000004">
      <c r="A59" s="2" t="s">
        <v>17</v>
      </c>
      <c r="C59" s="12">
        <v>0</v>
      </c>
      <c r="D59" s="12"/>
      <c r="E59" s="12">
        <v>1044505732</v>
      </c>
      <c r="F59" s="12"/>
      <c r="G59" s="12">
        <v>0</v>
      </c>
      <c r="H59" s="12"/>
      <c r="I59" s="12">
        <v>1044505732</v>
      </c>
      <c r="K59" s="14">
        <v>1.9E-3</v>
      </c>
      <c r="M59" s="12">
        <v>0</v>
      </c>
      <c r="N59" s="12"/>
      <c r="O59" s="12">
        <v>7131766478</v>
      </c>
      <c r="P59" s="12"/>
      <c r="Q59" s="12">
        <v>0</v>
      </c>
      <c r="R59" s="12"/>
      <c r="S59" s="12">
        <v>7131766478</v>
      </c>
      <c r="U59" s="14">
        <v>1.2E-2</v>
      </c>
    </row>
    <row r="60" spans="1:21" ht="21" x14ac:dyDescent="0.55000000000000004">
      <c r="A60" s="2" t="s">
        <v>15</v>
      </c>
      <c r="C60" s="12">
        <v>0</v>
      </c>
      <c r="D60" s="12"/>
      <c r="E60" s="12">
        <v>5188941000</v>
      </c>
      <c r="F60" s="12"/>
      <c r="G60" s="12">
        <v>0</v>
      </c>
      <c r="H60" s="12"/>
      <c r="I60" s="12">
        <v>5188941000</v>
      </c>
      <c r="K60" s="14">
        <v>9.7000000000000003E-3</v>
      </c>
      <c r="M60" s="12">
        <v>0</v>
      </c>
      <c r="N60" s="12"/>
      <c r="O60" s="12">
        <v>119286000</v>
      </c>
      <c r="P60" s="12"/>
      <c r="Q60" s="12">
        <v>0</v>
      </c>
      <c r="R60" s="12"/>
      <c r="S60" s="12">
        <v>119286000</v>
      </c>
      <c r="U60" s="14">
        <v>2.0000000000000001E-4</v>
      </c>
    </row>
    <row r="61" spans="1:21" ht="21" x14ac:dyDescent="0.55000000000000004">
      <c r="A61" s="2" t="s">
        <v>60</v>
      </c>
      <c r="C61" s="12">
        <v>0</v>
      </c>
      <c r="D61" s="12"/>
      <c r="E61" s="12">
        <v>2223942100</v>
      </c>
      <c r="F61" s="12"/>
      <c r="G61" s="12">
        <v>0</v>
      </c>
      <c r="H61" s="12"/>
      <c r="I61" s="12">
        <v>2223942100</v>
      </c>
      <c r="K61" s="14">
        <v>4.1000000000000003E-3</v>
      </c>
      <c r="M61" s="12">
        <v>0</v>
      </c>
      <c r="N61" s="12"/>
      <c r="O61" s="12">
        <v>2114730658</v>
      </c>
      <c r="P61" s="12"/>
      <c r="Q61" s="12">
        <v>0</v>
      </c>
      <c r="R61" s="12"/>
      <c r="S61" s="12">
        <v>2114730658</v>
      </c>
      <c r="U61" s="14">
        <v>3.5999999999999999E-3</v>
      </c>
    </row>
    <row r="62" spans="1:21" ht="21" x14ac:dyDescent="0.55000000000000004">
      <c r="A62" s="2" t="s">
        <v>45</v>
      </c>
      <c r="C62" s="12">
        <v>0</v>
      </c>
      <c r="D62" s="12"/>
      <c r="E62" s="12">
        <v>860972507</v>
      </c>
      <c r="F62" s="12"/>
      <c r="G62" s="12">
        <v>0</v>
      </c>
      <c r="H62" s="12"/>
      <c r="I62" s="12">
        <v>860972507</v>
      </c>
      <c r="K62" s="14">
        <v>1.6000000000000001E-3</v>
      </c>
      <c r="M62" s="12">
        <v>0</v>
      </c>
      <c r="N62" s="12"/>
      <c r="O62" s="12">
        <v>597093246</v>
      </c>
      <c r="P62" s="12"/>
      <c r="Q62" s="12">
        <v>0</v>
      </c>
      <c r="R62" s="12"/>
      <c r="S62" s="12">
        <v>597093246</v>
      </c>
      <c r="U62" s="14">
        <v>1E-3</v>
      </c>
    </row>
    <row r="63" spans="1:21" ht="21" x14ac:dyDescent="0.55000000000000004">
      <c r="A63" s="2" t="s">
        <v>54</v>
      </c>
      <c r="C63" s="12">
        <v>0</v>
      </c>
      <c r="D63" s="12"/>
      <c r="E63" s="12">
        <v>29586180124</v>
      </c>
      <c r="F63" s="12"/>
      <c r="G63" s="12">
        <v>0</v>
      </c>
      <c r="H63" s="12"/>
      <c r="I63" s="12">
        <v>29586180124</v>
      </c>
      <c r="K63" s="14">
        <v>5.5100000000000003E-2</v>
      </c>
      <c r="M63" s="12">
        <v>0</v>
      </c>
      <c r="N63" s="12"/>
      <c r="O63" s="12">
        <v>25678014099</v>
      </c>
      <c r="P63" s="12"/>
      <c r="Q63" s="12">
        <v>0</v>
      </c>
      <c r="R63" s="12"/>
      <c r="S63" s="12">
        <v>25678014099</v>
      </c>
      <c r="U63" s="14">
        <v>4.3200000000000002E-2</v>
      </c>
    </row>
    <row r="64" spans="1:21" ht="21" x14ac:dyDescent="0.55000000000000004">
      <c r="A64" s="2" t="s">
        <v>29</v>
      </c>
      <c r="C64" s="12">
        <v>0</v>
      </c>
      <c r="D64" s="12"/>
      <c r="E64" s="12">
        <v>1724132786</v>
      </c>
      <c r="F64" s="12"/>
      <c r="G64" s="12">
        <v>0</v>
      </c>
      <c r="H64" s="12"/>
      <c r="I64" s="12">
        <v>1724132786</v>
      </c>
      <c r="K64" s="14">
        <v>3.2000000000000002E-3</v>
      </c>
      <c r="M64" s="12">
        <v>0</v>
      </c>
      <c r="N64" s="12"/>
      <c r="O64" s="12">
        <v>1728114301</v>
      </c>
      <c r="P64" s="12"/>
      <c r="Q64" s="12">
        <v>0</v>
      </c>
      <c r="R64" s="12"/>
      <c r="S64" s="12">
        <v>1728114301</v>
      </c>
      <c r="U64" s="14">
        <v>2.8999999999999998E-3</v>
      </c>
    </row>
    <row r="65" spans="1:21" ht="21" x14ac:dyDescent="0.55000000000000004">
      <c r="A65" s="2" t="s">
        <v>28</v>
      </c>
      <c r="C65" s="12">
        <v>0</v>
      </c>
      <c r="D65" s="12"/>
      <c r="E65" s="12">
        <v>-2952556820</v>
      </c>
      <c r="F65" s="12"/>
      <c r="G65" s="12">
        <v>0</v>
      </c>
      <c r="H65" s="12"/>
      <c r="I65" s="12">
        <v>-2952556820</v>
      </c>
      <c r="K65" s="14">
        <v>-5.4999999999999997E-3</v>
      </c>
      <c r="M65" s="12">
        <v>0</v>
      </c>
      <c r="N65" s="12"/>
      <c r="O65" s="12">
        <v>-2277375128</v>
      </c>
      <c r="P65" s="12"/>
      <c r="Q65" s="12">
        <v>0</v>
      </c>
      <c r="R65" s="12"/>
      <c r="S65" s="12">
        <v>-2277375128</v>
      </c>
      <c r="U65" s="14">
        <v>-3.8E-3</v>
      </c>
    </row>
    <row r="66" spans="1:21" ht="21" x14ac:dyDescent="0.55000000000000004">
      <c r="A66" s="2" t="s">
        <v>51</v>
      </c>
      <c r="C66" s="12">
        <v>0</v>
      </c>
      <c r="D66" s="12"/>
      <c r="E66" s="12">
        <f>12899668002-10</f>
        <v>12899667992</v>
      </c>
      <c r="F66" s="12"/>
      <c r="G66" s="12">
        <v>0</v>
      </c>
      <c r="H66" s="12"/>
      <c r="I66" s="12">
        <f>12899668002-10</f>
        <v>12899667992</v>
      </c>
      <c r="K66" s="14">
        <v>2.4E-2</v>
      </c>
      <c r="M66" s="12">
        <v>0</v>
      </c>
      <c r="N66" s="12"/>
      <c r="O66" s="12">
        <f>11191266673-9</f>
        <v>11191266664</v>
      </c>
      <c r="P66" s="12"/>
      <c r="Q66" s="12">
        <v>0</v>
      </c>
      <c r="R66" s="12"/>
      <c r="S66" s="12">
        <f>11191266673-91</f>
        <v>11191266582</v>
      </c>
      <c r="U66" s="14">
        <v>1.8800000000000001E-2</v>
      </c>
    </row>
    <row r="67" spans="1:21" ht="19.5" thickBot="1" x14ac:dyDescent="0.5">
      <c r="C67" s="15">
        <f>SUM(C8:C66)</f>
        <v>92771222317</v>
      </c>
      <c r="D67" s="12"/>
      <c r="E67" s="15">
        <f>SUM(E8:E66)</f>
        <v>421966042464</v>
      </c>
      <c r="F67" s="12"/>
      <c r="G67" s="15">
        <f>SUM(G8:G66)</f>
        <v>13181612633</v>
      </c>
      <c r="H67" s="12"/>
      <c r="I67" s="15">
        <f>SUM(I8:I66)</f>
        <v>527918877414</v>
      </c>
      <c r="M67" s="15">
        <f>SUM(M8:M66)</f>
        <v>115589865533</v>
      </c>
      <c r="N67" s="12"/>
      <c r="O67" s="15">
        <f>SUM(O8:O66)</f>
        <v>439023925198</v>
      </c>
      <c r="P67" s="12"/>
      <c r="Q67" s="15">
        <f>SUM(Q8:Q66)</f>
        <v>26868111692</v>
      </c>
      <c r="R67" s="12"/>
      <c r="S67" s="15">
        <f>SUM(S8:S66)</f>
        <v>581481902423</v>
      </c>
    </row>
    <row r="68" spans="1:21" ht="19.5" thickTop="1" x14ac:dyDescent="0.45">
      <c r="M68" s="23"/>
      <c r="N68" s="24"/>
      <c r="O68" s="23"/>
      <c r="P68" s="24"/>
      <c r="Q68" s="23"/>
      <c r="R68" s="24"/>
      <c r="S68" s="19"/>
    </row>
    <row r="69" spans="1:21" x14ac:dyDescent="0.45">
      <c r="M69" s="24"/>
      <c r="N69" s="24"/>
      <c r="O69" s="19"/>
      <c r="P69" s="24"/>
      <c r="Q69" s="19"/>
      <c r="R69" s="24"/>
      <c r="S69" s="19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14"/>
  <sheetViews>
    <sheetView rightToLeft="1" view="pageBreakPreview" zoomScale="90" zoomScaleNormal="100" zoomScaleSheetLayoutView="90" workbookViewId="0">
      <selection activeCell="E13" sqref="E13"/>
    </sheetView>
  </sheetViews>
  <sheetFormatPr defaultRowHeight="18.75" x14ac:dyDescent="0.45"/>
  <cols>
    <col min="1" max="1" width="20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.42578125" style="1" customWidth="1"/>
    <col min="7" max="7" width="41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8" ht="30" x14ac:dyDescent="0.45">
      <c r="A2" s="33" t="s">
        <v>0</v>
      </c>
      <c r="B2" s="33"/>
      <c r="C2" s="33"/>
      <c r="D2" s="33"/>
      <c r="E2" s="33"/>
      <c r="F2" s="33"/>
      <c r="G2" s="33"/>
    </row>
    <row r="3" spans="1:8" ht="30" x14ac:dyDescent="0.45">
      <c r="A3" s="33" t="s">
        <v>106</v>
      </c>
      <c r="B3" s="33"/>
      <c r="C3" s="33"/>
      <c r="D3" s="33"/>
      <c r="E3" s="33"/>
      <c r="F3" s="33"/>
      <c r="G3" s="33"/>
    </row>
    <row r="4" spans="1:8" ht="30" x14ac:dyDescent="0.45">
      <c r="A4" s="33" t="s">
        <v>2</v>
      </c>
      <c r="B4" s="33"/>
      <c r="C4" s="33"/>
      <c r="D4" s="33"/>
      <c r="E4" s="33"/>
      <c r="F4" s="33"/>
      <c r="G4" s="33"/>
    </row>
    <row r="6" spans="1:8" ht="30" x14ac:dyDescent="0.45">
      <c r="A6" s="36" t="s">
        <v>148</v>
      </c>
      <c r="B6" s="36" t="s">
        <v>148</v>
      </c>
      <c r="C6" s="36" t="s">
        <v>148</v>
      </c>
      <c r="E6" s="13" t="s">
        <v>108</v>
      </c>
      <c r="F6" s="18"/>
      <c r="G6" s="13" t="s">
        <v>109</v>
      </c>
      <c r="H6" s="18"/>
    </row>
    <row r="7" spans="1:8" ht="30" x14ac:dyDescent="0.45">
      <c r="A7" s="36" t="s">
        <v>149</v>
      </c>
      <c r="C7" s="36" t="s">
        <v>76</v>
      </c>
      <c r="E7" s="36" t="s">
        <v>150</v>
      </c>
      <c r="G7" s="36" t="s">
        <v>150</v>
      </c>
    </row>
    <row r="8" spans="1:8" ht="21" x14ac:dyDescent="0.55000000000000004">
      <c r="A8" s="2" t="s">
        <v>82</v>
      </c>
      <c r="C8" s="9" t="s">
        <v>83</v>
      </c>
      <c r="E8" s="12">
        <v>22212624</v>
      </c>
      <c r="F8" s="12"/>
      <c r="G8" s="12">
        <v>22231202</v>
      </c>
    </row>
    <row r="9" spans="1:8" ht="21" x14ac:dyDescent="0.55000000000000004">
      <c r="A9" s="2" t="s">
        <v>86</v>
      </c>
      <c r="C9" s="9" t="s">
        <v>87</v>
      </c>
      <c r="E9" s="12">
        <v>2784</v>
      </c>
      <c r="F9" s="12"/>
      <c r="G9" s="12">
        <v>5861</v>
      </c>
    </row>
    <row r="10" spans="1:8" ht="21" x14ac:dyDescent="0.55000000000000004">
      <c r="A10" s="2" t="s">
        <v>89</v>
      </c>
      <c r="C10" s="9" t="s">
        <v>90</v>
      </c>
      <c r="E10" s="12">
        <v>1860</v>
      </c>
      <c r="F10" s="12"/>
      <c r="G10" s="12">
        <v>826</v>
      </c>
    </row>
    <row r="11" spans="1:8" ht="21" x14ac:dyDescent="0.55000000000000004">
      <c r="A11" s="2" t="s">
        <v>92</v>
      </c>
      <c r="C11" s="9" t="s">
        <v>93</v>
      </c>
      <c r="E11" s="12">
        <v>2852</v>
      </c>
      <c r="F11" s="12"/>
      <c r="G11" s="12">
        <v>1796</v>
      </c>
    </row>
    <row r="12" spans="1:8" ht="21" x14ac:dyDescent="0.55000000000000004">
      <c r="A12" s="2" t="s">
        <v>94</v>
      </c>
      <c r="C12" s="9" t="s">
        <v>95</v>
      </c>
      <c r="E12" s="12">
        <v>5741</v>
      </c>
      <c r="F12" s="12"/>
      <c r="G12" s="12">
        <v>12743</v>
      </c>
    </row>
    <row r="13" spans="1:8" ht="19.5" thickBot="1" x14ac:dyDescent="0.5">
      <c r="E13" s="15">
        <f>SUM(E8:E12)</f>
        <v>22225861</v>
      </c>
      <c r="F13" s="12"/>
      <c r="G13" s="15">
        <f>SUM(G8:G12)</f>
        <v>22252428</v>
      </c>
    </row>
    <row r="14" spans="1:8" ht="19.5" thickTop="1" x14ac:dyDescent="0.45">
      <c r="E14" s="19"/>
      <c r="F14" s="24"/>
      <c r="G14" s="19"/>
    </row>
  </sheetData>
  <mergeCells count="8">
    <mergeCell ref="A2:G2"/>
    <mergeCell ref="A3:G3"/>
    <mergeCell ref="A4:G4"/>
    <mergeCell ref="G7"/>
    <mergeCell ref="A7"/>
    <mergeCell ref="C7"/>
    <mergeCell ref="A6:C6"/>
    <mergeCell ref="E7"/>
  </mergeCells>
  <pageMargins left="0.7" right="0.7" top="0.75" bottom="0.75" header="0.3" footer="0.3"/>
  <pageSetup scale="6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12"/>
  <sheetViews>
    <sheetView rightToLeft="1" tabSelected="1" view="pageBreakPreview" zoomScale="110" zoomScaleNormal="100" zoomScaleSheetLayoutView="110" workbookViewId="0">
      <selection activeCell="J16" sqref="J16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33" t="s">
        <v>0</v>
      </c>
      <c r="B2" s="33"/>
      <c r="C2" s="33"/>
      <c r="D2" s="33"/>
      <c r="E2" s="33"/>
    </row>
    <row r="3" spans="1:5" ht="30" x14ac:dyDescent="0.45">
      <c r="A3" s="33" t="s">
        <v>106</v>
      </c>
      <c r="B3" s="33"/>
      <c r="C3" s="33"/>
      <c r="D3" s="33"/>
      <c r="E3" s="33"/>
    </row>
    <row r="4" spans="1:5" ht="30" x14ac:dyDescent="0.45">
      <c r="A4" s="33" t="s">
        <v>2</v>
      </c>
      <c r="B4" s="33"/>
      <c r="C4" s="33"/>
      <c r="D4" s="33"/>
      <c r="E4" s="33"/>
    </row>
    <row r="6" spans="1:5" ht="30" x14ac:dyDescent="0.45">
      <c r="A6" s="37" t="s">
        <v>151</v>
      </c>
      <c r="C6" s="37" t="s">
        <v>108</v>
      </c>
      <c r="E6" s="37" t="s">
        <v>6</v>
      </c>
    </row>
    <row r="7" spans="1:5" ht="30" x14ac:dyDescent="0.45">
      <c r="A7" s="35" t="s">
        <v>151</v>
      </c>
      <c r="C7" s="36" t="s">
        <v>79</v>
      </c>
      <c r="E7" s="36" t="s">
        <v>79</v>
      </c>
    </row>
    <row r="8" spans="1:5" ht="21" x14ac:dyDescent="0.55000000000000004">
      <c r="A8" s="2" t="s">
        <v>151</v>
      </c>
      <c r="C8" s="27">
        <f>C12+E12</f>
        <v>527964737</v>
      </c>
      <c r="D8" s="12"/>
      <c r="E8" s="12">
        <v>469841374</v>
      </c>
    </row>
    <row r="9" spans="1:5" ht="21" x14ac:dyDescent="0.55000000000000004">
      <c r="A9" s="2" t="s">
        <v>152</v>
      </c>
      <c r="C9" s="12">
        <v>0</v>
      </c>
      <c r="D9" s="12"/>
      <c r="E9" s="12">
        <v>26</v>
      </c>
    </row>
    <row r="10" spans="1:5" ht="21" x14ac:dyDescent="0.55000000000000004">
      <c r="A10" s="2" t="s">
        <v>153</v>
      </c>
      <c r="C10" s="12">
        <v>96762644</v>
      </c>
      <c r="D10" s="12"/>
      <c r="E10" s="12">
        <v>167183689</v>
      </c>
    </row>
    <row r="11" spans="1:5" ht="21.75" thickBot="1" x14ac:dyDescent="0.6">
      <c r="A11" s="2" t="s">
        <v>71</v>
      </c>
      <c r="C11" s="26">
        <f>SUM(C8:C10)</f>
        <v>624727381</v>
      </c>
      <c r="D11" s="12"/>
      <c r="E11" s="15">
        <v>637025089</v>
      </c>
    </row>
    <row r="12" spans="1:5" ht="19.5" thickTop="1" x14ac:dyDescent="0.45">
      <c r="C12" s="31">
        <v>441792398</v>
      </c>
      <c r="E12" s="31">
        <v>86172339</v>
      </c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2021-07-26T05:57:20Z</dcterms:created>
  <dcterms:modified xsi:type="dcterms:W3CDTF">2021-08-01T06:40:17Z</dcterms:modified>
</cp:coreProperties>
</file>