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A52C6684-71DE-48CA-AAA8-A812824147C6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بانکی'!$A$1:$K$14</definedName>
    <definedName name="_xlnm.Print_Area" localSheetId="3">'درآمد سود سهام'!$A$1:$S$15</definedName>
    <definedName name="_xlnm.Print_Area" localSheetId="4">'درآمد ناشی از تغییر قیمت اوراق'!$A$1:$Q$54</definedName>
    <definedName name="_xlnm.Print_Area" localSheetId="5">'درآمد ناشی از فروش'!$A$1:$Q$21</definedName>
    <definedName name="_xlnm.Print_Area" localSheetId="8">'سایر درآمدها'!$A$1:$E$14</definedName>
    <definedName name="_xlnm.Print_Area" localSheetId="1">سپرده!$A$1:$S$20</definedName>
    <definedName name="_xlnm.Print_Area" localSheetId="6">'سرمایه‌گذاری در سهام'!$A$1:$U$63</definedName>
    <definedName name="_xlnm.Print_Area" localSheetId="2">'سود اوراق بهادار و سپرده بانکی'!$A$1:$R$14</definedName>
    <definedName name="_xlnm.Print_Area" localSheetId="0">سهام!$A$1:$Y$65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C7" i="15"/>
  <c r="I59" i="11"/>
  <c r="I60" i="11" s="1"/>
  <c r="E59" i="11"/>
  <c r="E60" i="11" s="1"/>
  <c r="I52" i="9"/>
  <c r="E10" i="15"/>
  <c r="G10" i="15"/>
  <c r="C11" i="14"/>
  <c r="E11" i="14"/>
  <c r="K13" i="13"/>
  <c r="K9" i="13"/>
  <c r="K10" i="13"/>
  <c r="K11" i="13"/>
  <c r="K12" i="13"/>
  <c r="K8" i="13"/>
  <c r="G13" i="13"/>
  <c r="G9" i="13"/>
  <c r="G10" i="13"/>
  <c r="G11" i="13"/>
  <c r="G12" i="13"/>
  <c r="G8" i="13"/>
  <c r="E13" i="13"/>
  <c r="I13" i="13"/>
  <c r="C60" i="11"/>
  <c r="G60" i="11"/>
  <c r="K60" i="11"/>
  <c r="M60" i="11"/>
  <c r="O60" i="11"/>
  <c r="Q60" i="11"/>
  <c r="S60" i="11"/>
  <c r="C20" i="10"/>
  <c r="E20" i="10"/>
  <c r="G20" i="10"/>
  <c r="I20" i="10"/>
  <c r="K20" i="10"/>
  <c r="M20" i="10"/>
  <c r="O20" i="10"/>
  <c r="Q20" i="10"/>
  <c r="U60" i="11" l="1"/>
  <c r="E53" i="9"/>
  <c r="W63" i="1"/>
  <c r="C53" i="9"/>
  <c r="G53" i="9"/>
  <c r="I53" i="9"/>
  <c r="K53" i="9"/>
  <c r="M53" i="9"/>
  <c r="O53" i="9"/>
  <c r="Q53" i="9"/>
  <c r="I13" i="8"/>
  <c r="K13" i="8"/>
  <c r="M13" i="8"/>
  <c r="O13" i="8"/>
  <c r="Q13" i="8"/>
  <c r="S13" i="8"/>
  <c r="H13" i="7"/>
  <c r="J13" i="7"/>
  <c r="L13" i="7"/>
  <c r="N13" i="7"/>
  <c r="P13" i="7"/>
  <c r="R13" i="7"/>
  <c r="K17" i="6"/>
  <c r="M17" i="6"/>
  <c r="O17" i="6"/>
  <c r="Q17" i="6"/>
  <c r="S17" i="6"/>
  <c r="Y64" i="1"/>
  <c r="G57" i="1"/>
  <c r="C64" i="1" l="1"/>
  <c r="E64" i="1"/>
  <c r="G64" i="1"/>
  <c r="I64" i="1"/>
  <c r="K64" i="1"/>
  <c r="M64" i="1"/>
  <c r="O64" i="1"/>
  <c r="Q64" i="1"/>
  <c r="S64" i="1"/>
  <c r="U64" i="1"/>
  <c r="W64" i="1"/>
</calcChain>
</file>

<file path=xl/sharedStrings.xml><?xml version="1.0" encoding="utf-8"?>
<sst xmlns="http://schemas.openxmlformats.org/spreadsheetml/2006/main" count="491" uniqueCount="145">
  <si>
    <t>صندوق سرمایه‌گذاری تجارت شاخصی کاردان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</si>
  <si>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</si>
  <si>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</si>
  <si>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</si>
  <si>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</si>
  <si>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</si>
  <si>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</si>
  <si>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</si>
  <si>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</si>
  <si>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</si>
  <si>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</si>
  <si>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</si>
  <si>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</si>
  <si>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</si>
  <si>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</si>
  <si>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</si>
  <si>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</si>
  <si>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</si>
  <si>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</si>
  <si>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</si>
  <si>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</si>
  <si>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</si>
  <si>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پتروشیمی پردیس</t>
  </si>
  <si>
    <t>پلی پروپیلن جم - جم پیلن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</si>
  <si>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</si>
  <si>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</si>
  <si>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</si>
  <si>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</si>
  <si>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</si>
  <si>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توسعه‌ صنایع‌ بهشهر(هلدینگ</t>
  </si>
  <si>
    <t>تولید برق عسلویه  مپنا</t>
  </si>
  <si>
    <t>تولید و توسعه سرب روی ایرانیان</t>
  </si>
  <si>
    <t>تولیدات پتروشیمی قائد بصیر</t>
  </si>
  <si>
    <t>داده گسترعصرنوین-های وب</t>
  </si>
  <si>
    <t>داروسازی‌ سینا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</si>
  <si>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</si>
  <si>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</si>
  <si>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</si>
  <si>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</si>
  <si>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</si>
  <si>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</si>
  <si>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</si>
  <si>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سیمان‌سپاهان‌</t>
  </si>
  <si>
    <t>سیمان‌مازندران‌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</si>
  <si>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</si>
  <si>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</si>
  <si>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</si>
  <si>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</si>
  <si>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</si>
  <si>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</si>
  <si>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</si>
  <si>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</si>
  <si>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</si>
  <si>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</si>
  <si>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</si>
  <si>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</si>
  <si>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</si>
  <si>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</si>
  <si>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</si>
  <si>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</si>
  <si>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نفت سپاهان</t>
  </si>
  <si>
    <t>کنتورسازی‌ایران‌</t>
  </si>
  <si>
    <t>کویر تایر</t>
  </si>
  <si>
    <t>کیمیدارو</t>
  </si>
  <si>
    <t>پیشگامان فن آوری و دانش آرامیس</t>
  </si>
  <si>
    <t>تامین سرمایه نوین</t>
  </si>
  <si>
    <t>توسعه‌معادن‌وفلزات‌</t>
  </si>
  <si>
    <t>سیمان‌ خزر</t>
  </si>
  <si>
    <t>ملی کشت و صنعت و دامپروری پارس</t>
  </si>
  <si>
    <t>آهن و فولاد غدیر ایرانیان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</si>
  <si>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</si>
  <si>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</si>
  <si>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</si>
  <si>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</si>
  <si>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</si>
  <si>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</si>
  <si>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</si>
  <si>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</si>
  <si>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</si>
  <si>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</si>
  <si>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</si>
  <si>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</si>
  <si>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</si>
  <si>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</si>
  <si>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</si>
  <si>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</si>
  <si>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</si>
  <si>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</si>
  <si>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</si>
  <si>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</si>
  <si>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</si>
  <si>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</si>
  <si>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</si>
  <si>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</si>
  <si>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</si>
  <si>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</si>
  <si>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</si>
  <si>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</si>
  <si>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</si>
  <si>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</si>
  <si>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</si>
  <si>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</si>
  <si>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</si>
  <si>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</si>
  <si>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</si>
  <si>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</si>
  <si>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</si>
  <si>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</si>
  <si>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</si>
  <si>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</si>
  <si>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</si>
  <si>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</si>
  <si>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</si>
  <si>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</si>
  <si>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</si>
  <si>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</si>
  <si>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</si>
  <si>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</si>
  <si>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</si>
  <si>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</si>
  <si>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</si>
  <si>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</si>
  <si>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1401/03/10</t>
  </si>
  <si>
    <t>1401/03/22</t>
  </si>
  <si>
    <t>1401/03/17</t>
  </si>
  <si>
    <t>1401/03/18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</si>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</sst>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11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9"/>
      <color rgb="FF000000"/>
      <name val="Tahoma"/>
      <family val="2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sz val="11"/>
      <name val="B Nazanin"/>
      <charset val="178"/>
    </font>
    <font>
      <b/>
      <sz val="9"/>
      <color theme="1"/>
      <name val="Tahoma"/>
      <family val="2"/>
    </font>
    <font>
      <b/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B0C4D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164" fontId="1" fillId="0" borderId="0" xfId="0" applyNumberFormat="1" applyFont="1"/>
    <xf numFmtId="3" fontId="5" fillId="0" borderId="0" xfId="0" applyNumberFormat="1" applyFont="1"/>
    <xf numFmtId="10" fontId="4" fillId="0" borderId="0" xfId="0" applyNumberFormat="1" applyFont="1"/>
    <xf numFmtId="0" fontId="4" fillId="0" borderId="0" xfId="0" applyFont="1" applyAlignment="1">
      <alignment horizontal="center" vertical="center"/>
    </xf>
    <xf numFmtId="3" fontId="7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8" fillId="0" borderId="0" xfId="0" applyNumberFormat="1" applyFont="1"/>
    <xf numFmtId="3" fontId="9" fillId="2" borderId="0" xfId="0" applyNumberFormat="1" applyFont="1" applyFill="1" applyAlignment="1">
      <alignment horizontal="right" vertical="center" wrapText="1"/>
    </xf>
    <xf numFmtId="165" fontId="10" fillId="0" borderId="0" xfId="0" applyNumberFormat="1" applyFont="1" applyBorder="1" applyAlignment="1">
      <alignment vertical="center" wrapText="1" readingOrder="2"/>
    </xf>
    <xf numFmtId="165" fontId="10" fillId="3" borderId="0" xfId="0" applyNumberFormat="1" applyFont="1" applyFill="1" applyBorder="1" applyAlignment="1">
      <alignment vertical="center" wrapText="1" readingOrder="2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70"/>
  <sheetViews>
    <sheetView rightToLeft="1" view="pageBreakPreview" zoomScale="90" zoomScaleNormal="100" zoomScaleSheetLayoutView="90" workbookViewId="0">
      <selection activeCell="AA7" sqref="AA7"/>
    </sheetView>
  </sheetViews>
  <sheetFormatPr defaultRowHeight="15"/>
  <cols>
    <col min="1" max="1" width="30.8554687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2.855468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8.42578125" style="1" bestFit="1" customWidth="1"/>
    <col min="28" max="16384" width="9.140625" style="1"/>
  </cols>
  <sheetData>
    <row r="2" spans="1:27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7" ht="23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7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7" ht="23.25">
      <c r="A6" s="24" t="s">
        <v>3</v>
      </c>
      <c r="C6" s="25" t="s">
        <v>4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7" ht="23.25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  <c r="AA7" s="12"/>
    </row>
    <row r="8" spans="1:27" ht="23.2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7" ht="18.75">
      <c r="A9" s="2" t="s">
        <v>15</v>
      </c>
      <c r="C9" s="4">
        <v>34740000</v>
      </c>
      <c r="D9" s="4"/>
      <c r="E9" s="4">
        <v>124578585218</v>
      </c>
      <c r="F9" s="4"/>
      <c r="G9" s="4">
        <v>121211872470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34740000</v>
      </c>
      <c r="R9" s="4"/>
      <c r="S9" s="4">
        <v>3212</v>
      </c>
      <c r="T9" s="4"/>
      <c r="U9" s="4">
        <v>124578585218</v>
      </c>
      <c r="V9" s="4"/>
      <c r="W9" s="4">
        <v>110920949964</v>
      </c>
      <c r="Y9" s="6">
        <v>2.0484639950091484E-2</v>
      </c>
      <c r="AA9" s="5"/>
    </row>
    <row r="10" spans="1:27" ht="18.75">
      <c r="A10" s="2" t="s">
        <v>16</v>
      </c>
      <c r="C10" s="4">
        <v>53500000</v>
      </c>
      <c r="D10" s="4"/>
      <c r="E10" s="4">
        <v>220243526433</v>
      </c>
      <c r="F10" s="4"/>
      <c r="G10" s="4">
        <v>213790333500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53500000</v>
      </c>
      <c r="R10" s="4"/>
      <c r="S10" s="4">
        <v>3820</v>
      </c>
      <c r="T10" s="4"/>
      <c r="U10" s="4">
        <v>220243526433</v>
      </c>
      <c r="V10" s="4"/>
      <c r="W10" s="4">
        <v>203153998500</v>
      </c>
      <c r="Y10" s="6">
        <v>3.7518038883047562E-2</v>
      </c>
      <c r="AA10" s="5"/>
    </row>
    <row r="11" spans="1:27" ht="18.75">
      <c r="A11" s="2" t="s">
        <v>17</v>
      </c>
      <c r="C11" s="4">
        <v>38137</v>
      </c>
      <c r="D11" s="4"/>
      <c r="E11" s="4">
        <v>26720136</v>
      </c>
      <c r="F11" s="4"/>
      <c r="G11" s="4">
        <v>26537059.395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38137</v>
      </c>
      <c r="R11" s="4"/>
      <c r="S11" s="4">
        <v>700</v>
      </c>
      <c r="T11" s="4"/>
      <c r="U11" s="4">
        <v>26720136</v>
      </c>
      <c r="V11" s="4"/>
      <c r="W11" s="4">
        <v>26537059.395</v>
      </c>
      <c r="Y11" s="6">
        <v>4.9008064501538848E-6</v>
      </c>
      <c r="AA11" s="5"/>
    </row>
    <row r="12" spans="1:27" ht="18.75">
      <c r="A12" s="2" t="s">
        <v>18</v>
      </c>
      <c r="C12" s="4">
        <v>108053</v>
      </c>
      <c r="D12" s="4"/>
      <c r="E12" s="4">
        <v>54075554</v>
      </c>
      <c r="F12" s="4"/>
      <c r="G12" s="4">
        <v>53705042.325000003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108053</v>
      </c>
      <c r="R12" s="4"/>
      <c r="S12" s="4">
        <v>500</v>
      </c>
      <c r="T12" s="4"/>
      <c r="U12" s="4">
        <v>54075554</v>
      </c>
      <c r="V12" s="4"/>
      <c r="W12" s="4">
        <v>53705042.325000003</v>
      </c>
      <c r="Y12" s="6">
        <v>9.9181304874246177E-6</v>
      </c>
      <c r="AA12" s="5"/>
    </row>
    <row r="13" spans="1:27" ht="18.75">
      <c r="A13" s="2" t="s">
        <v>19</v>
      </c>
      <c r="C13" s="4">
        <v>34263645</v>
      </c>
      <c r="D13" s="4"/>
      <c r="E13" s="4">
        <v>81745000558</v>
      </c>
      <c r="F13" s="4"/>
      <c r="G13" s="4">
        <v>83139913978.202301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34263645</v>
      </c>
      <c r="R13" s="4"/>
      <c r="S13" s="4">
        <v>2190</v>
      </c>
      <c r="T13" s="4"/>
      <c r="U13" s="4">
        <v>81745000558</v>
      </c>
      <c r="V13" s="4"/>
      <c r="W13" s="4">
        <v>74590910123.827499</v>
      </c>
      <c r="Y13" s="6">
        <v>1.3775287156593504E-2</v>
      </c>
      <c r="AA13" s="5"/>
    </row>
    <row r="14" spans="1:27" ht="18.75">
      <c r="A14" s="2" t="s">
        <v>20</v>
      </c>
      <c r="C14" s="4">
        <v>22000000</v>
      </c>
      <c r="D14" s="4"/>
      <c r="E14" s="4">
        <v>204901798847</v>
      </c>
      <c r="F14" s="4"/>
      <c r="G14" s="4">
        <v>198571428000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22000000</v>
      </c>
      <c r="R14" s="4"/>
      <c r="S14" s="4">
        <v>9150</v>
      </c>
      <c r="T14" s="4"/>
      <c r="U14" s="4">
        <v>204901798847</v>
      </c>
      <c r="V14" s="4"/>
      <c r="W14" s="4">
        <v>200102265000</v>
      </c>
      <c r="Y14" s="6">
        <v>3.6954451373281176E-2</v>
      </c>
      <c r="AA14" s="5"/>
    </row>
    <row r="15" spans="1:27" ht="18.75">
      <c r="A15" s="2" t="s">
        <v>21</v>
      </c>
      <c r="C15" s="4">
        <v>6450000</v>
      </c>
      <c r="D15" s="4"/>
      <c r="E15" s="4">
        <v>62742684220</v>
      </c>
      <c r="F15" s="4"/>
      <c r="G15" s="4">
        <v>146120876775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6450000</v>
      </c>
      <c r="R15" s="4"/>
      <c r="S15" s="4">
        <v>21530</v>
      </c>
      <c r="T15" s="4"/>
      <c r="U15" s="4">
        <v>62742684220</v>
      </c>
      <c r="V15" s="4"/>
      <c r="W15" s="4">
        <v>138042232425</v>
      </c>
      <c r="Y15" s="6">
        <v>2.5493339446251848E-2</v>
      </c>
      <c r="AA15" s="5"/>
    </row>
    <row r="16" spans="1:27" ht="18.75">
      <c r="A16" s="2" t="s">
        <v>22</v>
      </c>
      <c r="C16" s="4">
        <v>780134</v>
      </c>
      <c r="D16" s="4"/>
      <c r="E16" s="4">
        <v>100559793329</v>
      </c>
      <c r="F16" s="4"/>
      <c r="G16" s="4">
        <v>135711135472.5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780134</v>
      </c>
      <c r="R16" s="4"/>
      <c r="S16" s="4">
        <v>164850</v>
      </c>
      <c r="T16" s="4"/>
      <c r="U16" s="4">
        <v>100559793329</v>
      </c>
      <c r="V16" s="4"/>
      <c r="W16" s="4">
        <v>127839889615.095</v>
      </c>
      <c r="Y16" s="6">
        <v>2.3609192951147565E-2</v>
      </c>
      <c r="AA16" s="5"/>
    </row>
    <row r="17" spans="1:27" ht="18.75">
      <c r="A17" s="2" t="s">
        <v>23</v>
      </c>
      <c r="C17" s="4">
        <v>500000</v>
      </c>
      <c r="D17" s="4"/>
      <c r="E17" s="4">
        <v>34238716494</v>
      </c>
      <c r="F17" s="4"/>
      <c r="G17" s="4">
        <v>70204781250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500000</v>
      </c>
      <c r="R17" s="4"/>
      <c r="S17" s="4">
        <v>142850</v>
      </c>
      <c r="T17" s="4"/>
      <c r="U17" s="4">
        <v>34238716494</v>
      </c>
      <c r="V17" s="4"/>
      <c r="W17" s="4">
        <v>71000021250</v>
      </c>
      <c r="Y17" s="6">
        <v>1.311212960425538E-2</v>
      </c>
      <c r="AA17" s="5"/>
    </row>
    <row r="18" spans="1:27" ht="18.75">
      <c r="A18" s="2" t="s">
        <v>24</v>
      </c>
      <c r="C18" s="4">
        <v>2450000</v>
      </c>
      <c r="D18" s="4"/>
      <c r="E18" s="4">
        <v>99727174676</v>
      </c>
      <c r="F18" s="4"/>
      <c r="G18" s="4">
        <v>194468486625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2450000</v>
      </c>
      <c r="R18" s="4"/>
      <c r="S18" s="4">
        <v>79100</v>
      </c>
      <c r="T18" s="4"/>
      <c r="U18" s="4">
        <v>99727174676</v>
      </c>
      <c r="V18" s="4"/>
      <c r="W18" s="4">
        <v>192641919750</v>
      </c>
      <c r="Y18" s="6">
        <v>3.5576691027744786E-2</v>
      </c>
      <c r="AA18" s="5"/>
    </row>
    <row r="19" spans="1:27" ht="18.75">
      <c r="A19" s="2" t="s">
        <v>25</v>
      </c>
      <c r="C19" s="4">
        <v>28423611</v>
      </c>
      <c r="D19" s="4"/>
      <c r="E19" s="4">
        <v>101756823200</v>
      </c>
      <c r="F19" s="4"/>
      <c r="G19" s="4">
        <v>99681842535.332397</v>
      </c>
      <c r="H19" s="4"/>
      <c r="I19" s="4">
        <v>0</v>
      </c>
      <c r="J19" s="4"/>
      <c r="K19" s="4">
        <v>0</v>
      </c>
      <c r="L19" s="4"/>
      <c r="M19" s="4">
        <v>-4371190</v>
      </c>
      <c r="N19" s="4"/>
      <c r="O19" s="4">
        <v>15430885879</v>
      </c>
      <c r="P19" s="4"/>
      <c r="Q19" s="4">
        <v>24052421</v>
      </c>
      <c r="R19" s="4"/>
      <c r="S19" s="4">
        <v>3432</v>
      </c>
      <c r="T19" s="4"/>
      <c r="U19" s="4">
        <v>86107917508</v>
      </c>
      <c r="V19" s="4"/>
      <c r="W19" s="4">
        <v>82056748814.211594</v>
      </c>
      <c r="Y19" s="6">
        <v>1.515406201875991E-2</v>
      </c>
      <c r="AA19" s="5"/>
    </row>
    <row r="20" spans="1:27" ht="18.75">
      <c r="A20" s="2" t="s">
        <v>26</v>
      </c>
      <c r="C20" s="4">
        <v>25453</v>
      </c>
      <c r="D20" s="4"/>
      <c r="E20" s="4">
        <v>25476109</v>
      </c>
      <c r="F20" s="4"/>
      <c r="G20" s="4">
        <v>25301554.649999999</v>
      </c>
      <c r="H20" s="4"/>
      <c r="I20" s="4">
        <v>25453</v>
      </c>
      <c r="J20" s="4"/>
      <c r="K20" s="4">
        <v>25453000</v>
      </c>
      <c r="L20" s="4"/>
      <c r="M20" s="4">
        <v>-50906</v>
      </c>
      <c r="N20" s="4"/>
      <c r="O20" s="4">
        <v>155629505</v>
      </c>
      <c r="P20" s="4"/>
      <c r="Q20" s="4">
        <v>0</v>
      </c>
      <c r="R20" s="4"/>
      <c r="S20" s="4">
        <v>0</v>
      </c>
      <c r="T20" s="4"/>
      <c r="U20" s="4">
        <v>0</v>
      </c>
      <c r="V20" s="4"/>
      <c r="W20" s="4">
        <v>0</v>
      </c>
      <c r="Y20" s="6">
        <v>0</v>
      </c>
      <c r="AA20" s="5"/>
    </row>
    <row r="21" spans="1:27" ht="18.75">
      <c r="A21" s="2" t="s">
        <v>27</v>
      </c>
      <c r="C21" s="4">
        <v>4173330</v>
      </c>
      <c r="D21" s="4"/>
      <c r="E21" s="4">
        <v>20107053434</v>
      </c>
      <c r="F21" s="4"/>
      <c r="G21" s="4">
        <v>30367010385.18</v>
      </c>
      <c r="H21" s="4"/>
      <c r="I21" s="4">
        <v>0</v>
      </c>
      <c r="J21" s="4"/>
      <c r="K21" s="4">
        <v>0</v>
      </c>
      <c r="L21" s="4"/>
      <c r="M21" s="4">
        <v>-2500000</v>
      </c>
      <c r="N21" s="4"/>
      <c r="O21" s="4">
        <v>17386496581</v>
      </c>
      <c r="P21" s="4"/>
      <c r="Q21" s="4">
        <v>1673330</v>
      </c>
      <c r="R21" s="4"/>
      <c r="S21" s="4">
        <v>7000</v>
      </c>
      <c r="T21" s="4"/>
      <c r="U21" s="4">
        <v>8062083687</v>
      </c>
      <c r="V21" s="4"/>
      <c r="W21" s="4">
        <v>11643615805.5</v>
      </c>
      <c r="Y21" s="6">
        <v>2.1503176592904526E-3</v>
      </c>
      <c r="AA21" s="5"/>
    </row>
    <row r="22" spans="1:27" ht="18.75">
      <c r="A22" s="2" t="s">
        <v>28</v>
      </c>
      <c r="C22" s="4">
        <v>1100000</v>
      </c>
      <c r="D22" s="4"/>
      <c r="E22" s="4">
        <v>39210823549</v>
      </c>
      <c r="F22" s="4"/>
      <c r="G22" s="4">
        <v>43738200000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1100000</v>
      </c>
      <c r="R22" s="4"/>
      <c r="S22" s="4">
        <v>36350</v>
      </c>
      <c r="T22" s="4"/>
      <c r="U22" s="4">
        <v>39210823549</v>
      </c>
      <c r="V22" s="4"/>
      <c r="W22" s="4">
        <v>39747089250</v>
      </c>
      <c r="Y22" s="6">
        <v>7.3404060514686929E-3</v>
      </c>
      <c r="AA22" s="5"/>
    </row>
    <row r="23" spans="1:27" ht="18.75">
      <c r="A23" s="2" t="s">
        <v>29</v>
      </c>
      <c r="C23" s="4">
        <v>5818182</v>
      </c>
      <c r="D23" s="4"/>
      <c r="E23" s="4">
        <v>96611401715</v>
      </c>
      <c r="F23" s="4"/>
      <c r="G23" s="4">
        <v>52861773288.293999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5818182</v>
      </c>
      <c r="R23" s="4"/>
      <c r="S23" s="4">
        <v>7700</v>
      </c>
      <c r="T23" s="4"/>
      <c r="U23" s="4">
        <v>96611401715</v>
      </c>
      <c r="V23" s="4"/>
      <c r="W23" s="4">
        <v>44533441391.669998</v>
      </c>
      <c r="Y23" s="6">
        <v>8.2243391617448022E-3</v>
      </c>
      <c r="AA23" s="5"/>
    </row>
    <row r="24" spans="1:27" ht="18.75">
      <c r="A24" s="2" t="s">
        <v>30</v>
      </c>
      <c r="C24" s="4">
        <v>4000001</v>
      </c>
      <c r="D24" s="4"/>
      <c r="E24" s="4">
        <v>27459698565</v>
      </c>
      <c r="F24" s="4"/>
      <c r="G24" s="4">
        <v>29304601326.148499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4000001</v>
      </c>
      <c r="R24" s="4"/>
      <c r="S24" s="4">
        <v>8300</v>
      </c>
      <c r="T24" s="4"/>
      <c r="U24" s="4">
        <v>27459698565</v>
      </c>
      <c r="V24" s="4"/>
      <c r="W24" s="4">
        <v>33002468250.615002</v>
      </c>
      <c r="Y24" s="6">
        <v>6.0948241048926063E-3</v>
      </c>
      <c r="AA24" s="5"/>
    </row>
    <row r="25" spans="1:27" ht="18.75">
      <c r="A25" s="2" t="s">
        <v>31</v>
      </c>
      <c r="C25" s="4">
        <v>4750000</v>
      </c>
      <c r="D25" s="4"/>
      <c r="E25" s="4">
        <v>37868483716</v>
      </c>
      <c r="F25" s="4"/>
      <c r="G25" s="4">
        <v>33713205750</v>
      </c>
      <c r="H25" s="4"/>
      <c r="I25" s="4">
        <v>0</v>
      </c>
      <c r="J25" s="4"/>
      <c r="K25" s="4">
        <v>0</v>
      </c>
      <c r="L25" s="4"/>
      <c r="M25" s="4">
        <v>-4750000</v>
      </c>
      <c r="N25" s="4"/>
      <c r="O25" s="4">
        <v>41931335035</v>
      </c>
      <c r="P25" s="4"/>
      <c r="Q25" s="4">
        <v>0</v>
      </c>
      <c r="R25" s="4"/>
      <c r="S25" s="4">
        <v>0</v>
      </c>
      <c r="T25" s="4"/>
      <c r="U25" s="4">
        <v>0</v>
      </c>
      <c r="V25" s="4"/>
      <c r="W25" s="4">
        <v>0</v>
      </c>
      <c r="Y25" s="6">
        <v>0</v>
      </c>
      <c r="AA25" s="5"/>
    </row>
    <row r="26" spans="1:27" ht="18.75">
      <c r="A26" s="2" t="s">
        <v>32</v>
      </c>
      <c r="C26" s="4">
        <v>593827</v>
      </c>
      <c r="D26" s="4"/>
      <c r="E26" s="4">
        <v>53312831642</v>
      </c>
      <c r="F26" s="4"/>
      <c r="G26" s="4">
        <v>70835247522</v>
      </c>
      <c r="H26" s="4"/>
      <c r="I26" s="4">
        <v>0</v>
      </c>
      <c r="J26" s="4"/>
      <c r="K26" s="4">
        <v>0</v>
      </c>
      <c r="L26" s="4"/>
      <c r="M26" s="4">
        <v>-593827</v>
      </c>
      <c r="N26" s="4"/>
      <c r="O26" s="4">
        <v>62071932214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Y26" s="6">
        <v>0</v>
      </c>
      <c r="AA26" s="5"/>
    </row>
    <row r="27" spans="1:27" ht="18.75">
      <c r="A27" s="2" t="s">
        <v>33</v>
      </c>
      <c r="C27" s="4">
        <v>6000000</v>
      </c>
      <c r="D27" s="4"/>
      <c r="E27" s="4">
        <v>51638770187</v>
      </c>
      <c r="F27" s="4"/>
      <c r="G27" s="4">
        <v>58211568000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6000000</v>
      </c>
      <c r="R27" s="4"/>
      <c r="S27" s="4">
        <v>9690</v>
      </c>
      <c r="T27" s="4"/>
      <c r="U27" s="4">
        <v>51638770187</v>
      </c>
      <c r="V27" s="4"/>
      <c r="W27" s="4">
        <v>57794067000</v>
      </c>
      <c r="Y27" s="6">
        <v>1.0673282676813551E-2</v>
      </c>
      <c r="AA27" s="5"/>
    </row>
    <row r="28" spans="1:27" ht="18.75">
      <c r="A28" s="2" t="s">
        <v>34</v>
      </c>
      <c r="C28" s="4">
        <v>900000</v>
      </c>
      <c r="D28" s="4"/>
      <c r="E28" s="4">
        <v>18466780313</v>
      </c>
      <c r="F28" s="4"/>
      <c r="G28" s="4">
        <v>23976486000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900000</v>
      </c>
      <c r="R28" s="4"/>
      <c r="S28" s="4">
        <v>24590</v>
      </c>
      <c r="T28" s="4"/>
      <c r="U28" s="4">
        <v>18466780313</v>
      </c>
      <c r="V28" s="4"/>
      <c r="W28" s="4">
        <v>21999320550</v>
      </c>
      <c r="Y28" s="6">
        <v>4.062786703140019E-3</v>
      </c>
      <c r="AA28" s="5"/>
    </row>
    <row r="29" spans="1:27" ht="18.75">
      <c r="A29" s="2" t="s">
        <v>35</v>
      </c>
      <c r="C29" s="4">
        <v>14950000</v>
      </c>
      <c r="D29" s="4"/>
      <c r="E29" s="4">
        <v>197363051349</v>
      </c>
      <c r="F29" s="4"/>
      <c r="G29" s="4">
        <v>249665598000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14950000</v>
      </c>
      <c r="R29" s="4"/>
      <c r="S29" s="4">
        <v>16790</v>
      </c>
      <c r="T29" s="4"/>
      <c r="U29" s="4">
        <v>197363051349</v>
      </c>
      <c r="V29" s="4"/>
      <c r="W29" s="4">
        <v>249516987525</v>
      </c>
      <c r="Y29" s="6">
        <v>4.6080254925151491E-2</v>
      </c>
      <c r="AA29" s="5"/>
    </row>
    <row r="30" spans="1:27" ht="18.75">
      <c r="A30" s="2" t="s">
        <v>36</v>
      </c>
      <c r="C30" s="4">
        <v>4000000</v>
      </c>
      <c r="D30" s="4"/>
      <c r="E30" s="4">
        <v>92638774873</v>
      </c>
      <c r="F30" s="4"/>
      <c r="G30" s="4">
        <v>91253790000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4000000</v>
      </c>
      <c r="R30" s="4"/>
      <c r="S30" s="4">
        <v>20870</v>
      </c>
      <c r="T30" s="4"/>
      <c r="U30" s="4">
        <v>92638774873</v>
      </c>
      <c r="V30" s="4"/>
      <c r="W30" s="4">
        <v>82983294000</v>
      </c>
      <c r="Y30" s="6">
        <v>1.5325174369803839E-2</v>
      </c>
      <c r="AA30" s="5"/>
    </row>
    <row r="31" spans="1:27" ht="18.75">
      <c r="A31" s="2" t="s">
        <v>37</v>
      </c>
      <c r="C31" s="4">
        <v>7800000</v>
      </c>
      <c r="D31" s="4"/>
      <c r="E31" s="4">
        <v>73216289339</v>
      </c>
      <c r="F31" s="4"/>
      <c r="G31" s="4">
        <v>85444561800</v>
      </c>
      <c r="H31" s="4"/>
      <c r="I31" s="4">
        <v>15008126</v>
      </c>
      <c r="J31" s="4"/>
      <c r="K31" s="4">
        <v>159191099613</v>
      </c>
      <c r="L31" s="4"/>
      <c r="M31" s="4">
        <v>0</v>
      </c>
      <c r="N31" s="4"/>
      <c r="O31" s="4">
        <v>0</v>
      </c>
      <c r="P31" s="4"/>
      <c r="Q31" s="4">
        <v>22808126</v>
      </c>
      <c r="R31" s="4"/>
      <c r="S31" s="4">
        <v>10970</v>
      </c>
      <c r="T31" s="4"/>
      <c r="U31" s="4">
        <v>232407388952</v>
      </c>
      <c r="V31" s="4"/>
      <c r="W31" s="4">
        <v>248716421623.79099</v>
      </c>
      <c r="Y31" s="6">
        <v>4.5932408154564786E-2</v>
      </c>
      <c r="AA31" s="5"/>
    </row>
    <row r="32" spans="1:27" ht="18.75">
      <c r="A32" s="2" t="s">
        <v>38</v>
      </c>
      <c r="C32" s="4">
        <v>13304756</v>
      </c>
      <c r="D32" s="4"/>
      <c r="E32" s="4">
        <v>124238447528</v>
      </c>
      <c r="F32" s="4"/>
      <c r="G32" s="4">
        <v>142836401179.44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13304756</v>
      </c>
      <c r="R32" s="4"/>
      <c r="S32" s="4">
        <v>10140</v>
      </c>
      <c r="T32" s="4"/>
      <c r="U32" s="4">
        <v>124238447528</v>
      </c>
      <c r="V32" s="4"/>
      <c r="W32" s="4">
        <v>134107509996.252</v>
      </c>
      <c r="Y32" s="6">
        <v>2.476668346032122E-2</v>
      </c>
      <c r="AA32" s="5"/>
    </row>
    <row r="33" spans="1:27" ht="18.75">
      <c r="A33" s="2" t="s">
        <v>39</v>
      </c>
      <c r="C33" s="4">
        <v>16000000</v>
      </c>
      <c r="D33" s="4"/>
      <c r="E33" s="4">
        <v>185080089916</v>
      </c>
      <c r="F33" s="4"/>
      <c r="G33" s="4">
        <v>162706104000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16000000</v>
      </c>
      <c r="R33" s="4"/>
      <c r="S33" s="4">
        <v>9140</v>
      </c>
      <c r="T33" s="4"/>
      <c r="U33" s="4">
        <v>185080089916</v>
      </c>
      <c r="V33" s="4"/>
      <c r="W33" s="4">
        <v>145369872000</v>
      </c>
      <c r="Y33" s="6">
        <v>2.6846591996168106E-2</v>
      </c>
      <c r="AA33" s="5"/>
    </row>
    <row r="34" spans="1:27" ht="18.75">
      <c r="A34" s="2" t="s">
        <v>40</v>
      </c>
      <c r="C34" s="4">
        <v>8723871</v>
      </c>
      <c r="D34" s="4"/>
      <c r="E34" s="4">
        <v>93941910371</v>
      </c>
      <c r="F34" s="4"/>
      <c r="G34" s="4">
        <v>127564589962.66</v>
      </c>
      <c r="H34" s="4"/>
      <c r="I34" s="4">
        <v>1510000</v>
      </c>
      <c r="J34" s="4"/>
      <c r="K34" s="4">
        <v>20993363748</v>
      </c>
      <c r="L34" s="4"/>
      <c r="M34" s="4">
        <v>0</v>
      </c>
      <c r="N34" s="4"/>
      <c r="O34" s="4">
        <v>0</v>
      </c>
      <c r="P34" s="4"/>
      <c r="Q34" s="4">
        <v>10233871</v>
      </c>
      <c r="R34" s="4"/>
      <c r="S34" s="4">
        <v>13800</v>
      </c>
      <c r="T34" s="4"/>
      <c r="U34" s="4">
        <v>114935274119</v>
      </c>
      <c r="V34" s="4"/>
      <c r="W34" s="4">
        <v>140387116652.19</v>
      </c>
      <c r="Y34" s="6">
        <v>2.5926387568668989E-2</v>
      </c>
      <c r="AA34" s="5"/>
    </row>
    <row r="35" spans="1:27" ht="18.75">
      <c r="A35" s="2" t="s">
        <v>41</v>
      </c>
      <c r="C35" s="4">
        <v>31000000</v>
      </c>
      <c r="D35" s="4"/>
      <c r="E35" s="4">
        <v>481867187678</v>
      </c>
      <c r="F35" s="4"/>
      <c r="G35" s="4">
        <v>455761984500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31000000</v>
      </c>
      <c r="R35" s="4"/>
      <c r="S35" s="4">
        <v>14590</v>
      </c>
      <c r="T35" s="4"/>
      <c r="U35" s="4">
        <v>481867187678</v>
      </c>
      <c r="V35" s="4"/>
      <c r="W35" s="4">
        <v>449598874500</v>
      </c>
      <c r="Y35" s="6">
        <v>8.3030942929067778E-2</v>
      </c>
      <c r="AA35" s="5"/>
    </row>
    <row r="36" spans="1:27" ht="18.75">
      <c r="A36" s="2" t="s">
        <v>42</v>
      </c>
      <c r="C36" s="4">
        <v>7800000</v>
      </c>
      <c r="D36" s="4"/>
      <c r="E36" s="4">
        <v>86718378438</v>
      </c>
      <c r="F36" s="4"/>
      <c r="G36" s="4">
        <v>84281523300</v>
      </c>
      <c r="H36" s="4"/>
      <c r="I36" s="4">
        <v>0</v>
      </c>
      <c r="J36" s="4"/>
      <c r="K36" s="4">
        <v>0</v>
      </c>
      <c r="L36" s="4"/>
      <c r="M36" s="4">
        <v>-3800000</v>
      </c>
      <c r="N36" s="4"/>
      <c r="O36" s="4">
        <v>35388293478</v>
      </c>
      <c r="P36" s="4"/>
      <c r="Q36" s="4">
        <v>4000000</v>
      </c>
      <c r="R36" s="4"/>
      <c r="S36" s="4">
        <v>12020</v>
      </c>
      <c r="T36" s="4"/>
      <c r="U36" s="4">
        <v>44470963299</v>
      </c>
      <c r="V36" s="4"/>
      <c r="W36" s="4">
        <v>47793924000</v>
      </c>
      <c r="Y36" s="6">
        <v>8.826478003116537E-3</v>
      </c>
      <c r="AA36" s="5"/>
    </row>
    <row r="37" spans="1:27" ht="18.75">
      <c r="A37" s="2" t="s">
        <v>43</v>
      </c>
      <c r="C37" s="4">
        <v>9098854</v>
      </c>
      <c r="D37" s="4"/>
      <c r="E37" s="4">
        <v>86683952961</v>
      </c>
      <c r="F37" s="4"/>
      <c r="G37" s="4">
        <v>102114841593.123</v>
      </c>
      <c r="H37" s="4"/>
      <c r="I37" s="4">
        <v>0</v>
      </c>
      <c r="J37" s="4"/>
      <c r="K37" s="4">
        <v>0</v>
      </c>
      <c r="L37" s="4"/>
      <c r="M37" s="4">
        <v>-98854</v>
      </c>
      <c r="N37" s="4"/>
      <c r="O37" s="4">
        <v>1073133978</v>
      </c>
      <c r="P37" s="4"/>
      <c r="Q37" s="4">
        <v>9000000</v>
      </c>
      <c r="R37" s="4"/>
      <c r="S37" s="4">
        <v>13010</v>
      </c>
      <c r="T37" s="4"/>
      <c r="U37" s="4">
        <v>85742179910</v>
      </c>
      <c r="V37" s="4"/>
      <c r="W37" s="4">
        <v>116393314500</v>
      </c>
      <c r="Y37" s="6">
        <v>2.1495264338288592E-2</v>
      </c>
      <c r="AA37" s="5"/>
    </row>
    <row r="38" spans="1:27" ht="18.75">
      <c r="A38" s="2" t="s">
        <v>44</v>
      </c>
      <c r="C38" s="4">
        <v>2300000</v>
      </c>
      <c r="D38" s="4"/>
      <c r="E38" s="4">
        <v>63885124696</v>
      </c>
      <c r="F38" s="4"/>
      <c r="G38" s="4">
        <v>65983050900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2300000</v>
      </c>
      <c r="R38" s="4"/>
      <c r="S38" s="4">
        <v>23600</v>
      </c>
      <c r="T38" s="4"/>
      <c r="U38" s="4">
        <v>63885124696</v>
      </c>
      <c r="V38" s="4"/>
      <c r="W38" s="4">
        <v>53957034000</v>
      </c>
      <c r="Y38" s="6">
        <v>9.9646677622538624E-3</v>
      </c>
      <c r="AA38" s="5"/>
    </row>
    <row r="39" spans="1:27" ht="18.75">
      <c r="A39" s="2" t="s">
        <v>45</v>
      </c>
      <c r="C39" s="4">
        <v>1700000</v>
      </c>
      <c r="D39" s="4"/>
      <c r="E39" s="4">
        <v>4952065361</v>
      </c>
      <c r="F39" s="4"/>
      <c r="G39" s="4">
        <v>16983344250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1700000</v>
      </c>
      <c r="R39" s="4"/>
      <c r="S39" s="4">
        <v>8530</v>
      </c>
      <c r="T39" s="4"/>
      <c r="U39" s="4">
        <v>4952065361</v>
      </c>
      <c r="V39" s="4"/>
      <c r="W39" s="4">
        <v>14414719050</v>
      </c>
      <c r="Y39" s="6">
        <v>2.6620789834274732E-3</v>
      </c>
      <c r="AA39" s="5"/>
    </row>
    <row r="40" spans="1:27" ht="18.75">
      <c r="A40" s="2" t="s">
        <v>46</v>
      </c>
      <c r="C40" s="4">
        <v>20884146</v>
      </c>
      <c r="D40" s="4"/>
      <c r="E40" s="4">
        <v>94404086903</v>
      </c>
      <c r="F40" s="4"/>
      <c r="G40" s="4">
        <v>173967839076.29401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20884146</v>
      </c>
      <c r="R40" s="4"/>
      <c r="S40" s="4">
        <v>8580</v>
      </c>
      <c r="T40" s="4"/>
      <c r="U40" s="4">
        <v>94404086903</v>
      </c>
      <c r="V40" s="4"/>
      <c r="W40" s="4">
        <v>178119816142.55399</v>
      </c>
      <c r="Y40" s="6">
        <v>3.2894780497651016E-2</v>
      </c>
      <c r="AA40" s="5"/>
    </row>
    <row r="41" spans="1:27" ht="18.75">
      <c r="A41" s="2" t="s">
        <v>47</v>
      </c>
      <c r="C41" s="4">
        <v>3573734</v>
      </c>
      <c r="D41" s="4"/>
      <c r="E41" s="4">
        <v>121029577100</v>
      </c>
      <c r="F41" s="4"/>
      <c r="G41" s="4">
        <v>123625965837.96001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3573734</v>
      </c>
      <c r="R41" s="4"/>
      <c r="S41" s="4">
        <v>34450</v>
      </c>
      <c r="T41" s="4"/>
      <c r="U41" s="4">
        <v>121029577100</v>
      </c>
      <c r="V41" s="4"/>
      <c r="W41" s="4">
        <v>122382601239.015</v>
      </c>
      <c r="Y41" s="6">
        <v>2.2601352795396098E-2</v>
      </c>
      <c r="AA41" s="5"/>
    </row>
    <row r="42" spans="1:27" ht="18.75">
      <c r="A42" s="2" t="s">
        <v>48</v>
      </c>
      <c r="C42" s="4">
        <v>785000</v>
      </c>
      <c r="D42" s="4"/>
      <c r="E42" s="4">
        <v>59578141884</v>
      </c>
      <c r="F42" s="4"/>
      <c r="G42" s="4">
        <v>73350949500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785000</v>
      </c>
      <c r="R42" s="4"/>
      <c r="S42" s="4">
        <v>94000</v>
      </c>
      <c r="T42" s="4"/>
      <c r="U42" s="4">
        <v>59578141884</v>
      </c>
      <c r="V42" s="4"/>
      <c r="W42" s="4">
        <v>73350949500</v>
      </c>
      <c r="Y42" s="6">
        <v>1.3546293923668247E-2</v>
      </c>
      <c r="AA42" s="5"/>
    </row>
    <row r="43" spans="1:27" ht="18.75">
      <c r="A43" s="2" t="s">
        <v>49</v>
      </c>
      <c r="C43" s="4">
        <v>44400000</v>
      </c>
      <c r="D43" s="4"/>
      <c r="E43" s="4">
        <v>411919138738</v>
      </c>
      <c r="F43" s="4"/>
      <c r="G43" s="4">
        <v>553463182800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44400000</v>
      </c>
      <c r="R43" s="4"/>
      <c r="S43" s="4">
        <v>11480</v>
      </c>
      <c r="T43" s="4"/>
      <c r="U43" s="4">
        <v>411919138738</v>
      </c>
      <c r="V43" s="4"/>
      <c r="W43" s="4">
        <v>506679213600</v>
      </c>
      <c r="Y43" s="6">
        <v>9.3572415888613494E-2</v>
      </c>
      <c r="AA43" s="5"/>
    </row>
    <row r="44" spans="1:27" ht="18.75">
      <c r="A44" s="2" t="s">
        <v>50</v>
      </c>
      <c r="C44" s="4">
        <v>49380632</v>
      </c>
      <c r="D44" s="4"/>
      <c r="E44" s="4">
        <v>184790396405</v>
      </c>
      <c r="F44" s="4"/>
      <c r="G44" s="4">
        <v>115992149137.175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49380632</v>
      </c>
      <c r="R44" s="4"/>
      <c r="S44" s="4">
        <v>2153</v>
      </c>
      <c r="T44" s="4"/>
      <c r="U44" s="4">
        <v>184790396405</v>
      </c>
      <c r="V44" s="4"/>
      <c r="W44" s="4">
        <v>105683917516.85899</v>
      </c>
      <c r="Y44" s="6">
        <v>1.9517476180565096E-2</v>
      </c>
      <c r="AA44" s="5"/>
    </row>
    <row r="45" spans="1:27" ht="18.75">
      <c r="A45" s="2" t="s">
        <v>51</v>
      </c>
      <c r="C45" s="4">
        <v>2490764</v>
      </c>
      <c r="D45" s="4"/>
      <c r="E45" s="4">
        <v>40209921547</v>
      </c>
      <c r="F45" s="4"/>
      <c r="G45" s="4">
        <v>42264363298.194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2490764</v>
      </c>
      <c r="R45" s="4"/>
      <c r="S45" s="4">
        <v>17640</v>
      </c>
      <c r="T45" s="4"/>
      <c r="U45" s="4">
        <v>40209921547</v>
      </c>
      <c r="V45" s="4"/>
      <c r="W45" s="4">
        <v>43675651352.087997</v>
      </c>
      <c r="Y45" s="6">
        <v>8.0659243616613644E-3</v>
      </c>
      <c r="AA45" s="5"/>
    </row>
    <row r="46" spans="1:27" ht="18.75">
      <c r="A46" s="2" t="s">
        <v>52</v>
      </c>
      <c r="C46" s="4">
        <v>85000000</v>
      </c>
      <c r="D46" s="4"/>
      <c r="E46" s="4">
        <v>218753818289</v>
      </c>
      <c r="F46" s="4"/>
      <c r="G46" s="4">
        <v>162651431250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85000000</v>
      </c>
      <c r="R46" s="4"/>
      <c r="S46" s="4">
        <v>1800</v>
      </c>
      <c r="T46" s="4"/>
      <c r="U46" s="4">
        <v>218753818289</v>
      </c>
      <c r="V46" s="4"/>
      <c r="W46" s="4">
        <v>152089650000</v>
      </c>
      <c r="Y46" s="6">
        <v>2.8087585991614608E-2</v>
      </c>
      <c r="AA46" s="5"/>
    </row>
    <row r="47" spans="1:27" ht="18.75">
      <c r="A47" s="2" t="s">
        <v>53</v>
      </c>
      <c r="C47" s="4">
        <v>2000000</v>
      </c>
      <c r="D47" s="4"/>
      <c r="E47" s="4">
        <v>5891998859</v>
      </c>
      <c r="F47" s="4"/>
      <c r="G47" s="4">
        <v>61233480000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2000000</v>
      </c>
      <c r="R47" s="4"/>
      <c r="S47" s="4">
        <v>30550</v>
      </c>
      <c r="T47" s="4"/>
      <c r="U47" s="4">
        <v>5891998859</v>
      </c>
      <c r="V47" s="4"/>
      <c r="W47" s="4">
        <v>60736455000</v>
      </c>
      <c r="Y47" s="6">
        <v>1.1216676497304918E-2</v>
      </c>
      <c r="AA47" s="5"/>
    </row>
    <row r="48" spans="1:27" ht="18.75">
      <c r="A48" s="2" t="s">
        <v>54</v>
      </c>
      <c r="C48" s="4">
        <v>5000000</v>
      </c>
      <c r="D48" s="4"/>
      <c r="E48" s="4">
        <v>140038220602</v>
      </c>
      <c r="F48" s="4"/>
      <c r="G48" s="4">
        <v>101492505000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5000000</v>
      </c>
      <c r="R48" s="4"/>
      <c r="S48" s="4">
        <v>21200</v>
      </c>
      <c r="T48" s="4"/>
      <c r="U48" s="4">
        <v>140038220602</v>
      </c>
      <c r="V48" s="4"/>
      <c r="W48" s="4">
        <v>105369300000</v>
      </c>
      <c r="Y48" s="6">
        <v>1.9459373301380055E-2</v>
      </c>
      <c r="AA48" s="5"/>
    </row>
    <row r="49" spans="1:27" ht="18.75">
      <c r="A49" s="2" t="s">
        <v>55</v>
      </c>
      <c r="C49" s="4">
        <v>3100000</v>
      </c>
      <c r="D49" s="4"/>
      <c r="E49" s="4">
        <v>43314649108</v>
      </c>
      <c r="F49" s="4"/>
      <c r="G49" s="4">
        <v>82246702950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3100000</v>
      </c>
      <c r="R49" s="4"/>
      <c r="S49" s="4">
        <v>31870</v>
      </c>
      <c r="T49" s="4"/>
      <c r="U49" s="4">
        <v>43314649108</v>
      </c>
      <c r="V49" s="4"/>
      <c r="W49" s="4">
        <v>98209157850</v>
      </c>
      <c r="Y49" s="6">
        <v>1.8137053811853258E-2</v>
      </c>
      <c r="AA49" s="5"/>
    </row>
    <row r="50" spans="1:27" ht="18.75">
      <c r="A50" s="2" t="s">
        <v>56</v>
      </c>
      <c r="C50" s="4">
        <v>6000000</v>
      </c>
      <c r="D50" s="4"/>
      <c r="E50" s="4">
        <v>99246253986</v>
      </c>
      <c r="F50" s="4"/>
      <c r="G50" s="4">
        <v>49205475000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6000000</v>
      </c>
      <c r="R50" s="4"/>
      <c r="S50" s="4">
        <v>6730</v>
      </c>
      <c r="T50" s="4"/>
      <c r="U50" s="4">
        <v>99246253986</v>
      </c>
      <c r="V50" s="4"/>
      <c r="W50" s="4">
        <v>40139739000</v>
      </c>
      <c r="Y50" s="6">
        <v>7.4129197538653456E-3</v>
      </c>
      <c r="AA50" s="5"/>
    </row>
    <row r="51" spans="1:27" ht="18.75">
      <c r="A51" s="2" t="s">
        <v>57</v>
      </c>
      <c r="C51" s="4">
        <v>2500000</v>
      </c>
      <c r="D51" s="4"/>
      <c r="E51" s="4">
        <v>46407315083</v>
      </c>
      <c r="F51" s="4"/>
      <c r="G51" s="4">
        <v>83251687500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2500000</v>
      </c>
      <c r="R51" s="4"/>
      <c r="S51" s="4">
        <v>26590</v>
      </c>
      <c r="T51" s="4"/>
      <c r="U51" s="4">
        <v>46407315083</v>
      </c>
      <c r="V51" s="4"/>
      <c r="W51" s="4">
        <v>66079473750</v>
      </c>
      <c r="Y51" s="6">
        <v>1.2203413586879614E-2</v>
      </c>
      <c r="AA51" s="5"/>
    </row>
    <row r="52" spans="1:27" ht="18.75">
      <c r="A52" s="2" t="s">
        <v>58</v>
      </c>
      <c r="C52" s="4">
        <v>16700000</v>
      </c>
      <c r="D52" s="4"/>
      <c r="E52" s="4">
        <v>234728569020</v>
      </c>
      <c r="F52" s="4"/>
      <c r="G52" s="4">
        <v>279886706100</v>
      </c>
      <c r="H52" s="4"/>
      <c r="I52" s="4">
        <v>0</v>
      </c>
      <c r="J52" s="4"/>
      <c r="K52" s="4">
        <v>0</v>
      </c>
      <c r="L52" s="4"/>
      <c r="M52" s="4">
        <v>-16700000</v>
      </c>
      <c r="N52" s="4"/>
      <c r="O52" s="4">
        <v>265824068572</v>
      </c>
      <c r="P52" s="4"/>
      <c r="Q52" s="4">
        <v>0</v>
      </c>
      <c r="R52" s="4"/>
      <c r="S52" s="4">
        <v>0</v>
      </c>
      <c r="T52" s="4"/>
      <c r="U52" s="4">
        <v>0</v>
      </c>
      <c r="V52" s="4"/>
      <c r="W52" s="4">
        <v>0</v>
      </c>
      <c r="Y52" s="6">
        <v>0</v>
      </c>
      <c r="AA52" s="5"/>
    </row>
    <row r="53" spans="1:27" ht="18.75">
      <c r="A53" s="2" t="s">
        <v>59</v>
      </c>
      <c r="C53" s="4">
        <v>17000000</v>
      </c>
      <c r="D53" s="4"/>
      <c r="E53" s="4">
        <v>137754064293</v>
      </c>
      <c r="F53" s="4"/>
      <c r="G53" s="4">
        <v>127417329000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17000000</v>
      </c>
      <c r="R53" s="4"/>
      <c r="S53" s="4">
        <v>7290</v>
      </c>
      <c r="T53" s="4"/>
      <c r="U53" s="4">
        <v>137754064293</v>
      </c>
      <c r="V53" s="4"/>
      <c r="W53" s="4">
        <v>123192616500</v>
      </c>
      <c r="Y53" s="6">
        <v>2.275094465320783E-2</v>
      </c>
      <c r="AA53" s="5"/>
    </row>
    <row r="54" spans="1:27" ht="18.75">
      <c r="A54" s="2" t="s">
        <v>60</v>
      </c>
      <c r="C54" s="4">
        <v>9500000</v>
      </c>
      <c r="D54" s="4"/>
      <c r="E54" s="4">
        <v>11006308190</v>
      </c>
      <c r="F54" s="4"/>
      <c r="G54" s="4">
        <v>32060597625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9500000</v>
      </c>
      <c r="R54" s="4"/>
      <c r="S54" s="4">
        <v>3367</v>
      </c>
      <c r="T54" s="4"/>
      <c r="U54" s="4">
        <v>11006308190</v>
      </c>
      <c r="V54" s="4"/>
      <c r="W54" s="4">
        <v>31796180325</v>
      </c>
      <c r="Y54" s="6">
        <v>5.8720494726848408E-3</v>
      </c>
      <c r="AA54" s="5"/>
    </row>
    <row r="55" spans="1:27" ht="18.75">
      <c r="A55" s="2" t="s">
        <v>61</v>
      </c>
      <c r="C55" s="4">
        <v>10200</v>
      </c>
      <c r="D55" s="4"/>
      <c r="E55" s="4">
        <v>698446833</v>
      </c>
      <c r="F55" s="4"/>
      <c r="G55" s="4">
        <v>465323353.82999998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10200</v>
      </c>
      <c r="R55" s="4"/>
      <c r="S55" s="4">
        <v>45893</v>
      </c>
      <c r="T55" s="4"/>
      <c r="U55" s="4">
        <v>698446833</v>
      </c>
      <c r="V55" s="4"/>
      <c r="W55" s="4">
        <v>465323353.82999998</v>
      </c>
      <c r="Y55" s="6">
        <v>8.5934905594211268E-5</v>
      </c>
      <c r="AA55" s="5"/>
    </row>
    <row r="56" spans="1:27" ht="18.75">
      <c r="A56" s="2" t="s">
        <v>62</v>
      </c>
      <c r="C56" s="4">
        <v>5990742</v>
      </c>
      <c r="D56" s="4"/>
      <c r="E56" s="4">
        <v>52277530330</v>
      </c>
      <c r="F56" s="4"/>
      <c r="G56" s="4">
        <v>33467645618.262001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5990742</v>
      </c>
      <c r="R56" s="4"/>
      <c r="S56" s="4">
        <v>5040</v>
      </c>
      <c r="T56" s="4"/>
      <c r="U56" s="4">
        <v>52277530330</v>
      </c>
      <c r="V56" s="4"/>
      <c r="W56" s="4">
        <v>30013689308.903999</v>
      </c>
      <c r="Y56" s="6">
        <v>5.5428629061178396E-3</v>
      </c>
      <c r="AA56" s="5"/>
    </row>
    <row r="57" spans="1:27" ht="18.75">
      <c r="A57" s="2" t="s">
        <v>63</v>
      </c>
      <c r="C57" s="4">
        <v>600000</v>
      </c>
      <c r="D57" s="4"/>
      <c r="E57" s="4">
        <v>12464648811</v>
      </c>
      <c r="F57" s="4"/>
      <c r="G57" s="4">
        <f>12143314800-7</f>
        <v>12143314793</v>
      </c>
      <c r="H57" s="4"/>
      <c r="I57" s="4">
        <v>0</v>
      </c>
      <c r="J57" s="4"/>
      <c r="K57" s="4">
        <v>0</v>
      </c>
      <c r="L57" s="4"/>
      <c r="M57" s="4">
        <v>-600000</v>
      </c>
      <c r="N57" s="4"/>
      <c r="O57" s="4">
        <v>11845748848</v>
      </c>
      <c r="P57" s="4"/>
      <c r="Q57" s="4">
        <v>0</v>
      </c>
      <c r="R57" s="4"/>
      <c r="S57" s="4">
        <v>0</v>
      </c>
      <c r="T57" s="4"/>
      <c r="U57" s="4">
        <v>0</v>
      </c>
      <c r="V57" s="4"/>
      <c r="W57" s="4">
        <v>0</v>
      </c>
      <c r="Y57" s="6">
        <v>0</v>
      </c>
      <c r="AA57" s="5"/>
    </row>
    <row r="58" spans="1:27" ht="18.75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1400000</v>
      </c>
      <c r="J58" s="4"/>
      <c r="K58" s="4">
        <v>13157936568</v>
      </c>
      <c r="L58" s="4"/>
      <c r="M58" s="4">
        <v>0</v>
      </c>
      <c r="N58" s="4"/>
      <c r="O58" s="4">
        <v>0</v>
      </c>
      <c r="P58" s="4"/>
      <c r="Q58" s="4">
        <v>1400000</v>
      </c>
      <c r="R58" s="4"/>
      <c r="S58" s="4">
        <v>9390</v>
      </c>
      <c r="T58" s="4"/>
      <c r="U58" s="4">
        <v>13157936568</v>
      </c>
      <c r="V58" s="4"/>
      <c r="W58" s="4">
        <v>13067781300</v>
      </c>
      <c r="Y58" s="6">
        <v>2.413329447357945E-3</v>
      </c>
      <c r="AA58" s="5"/>
    </row>
    <row r="59" spans="1:27" ht="18.75">
      <c r="A59" s="2" t="s">
        <v>65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1488717</v>
      </c>
      <c r="J59" s="4"/>
      <c r="K59" s="4">
        <v>6635146988</v>
      </c>
      <c r="L59" s="4"/>
      <c r="M59" s="4">
        <v>0</v>
      </c>
      <c r="N59" s="4"/>
      <c r="O59" s="4">
        <v>0</v>
      </c>
      <c r="P59" s="4"/>
      <c r="Q59" s="4">
        <v>1488717</v>
      </c>
      <c r="R59" s="4"/>
      <c r="S59" s="4">
        <v>4676</v>
      </c>
      <c r="T59" s="4"/>
      <c r="U59" s="4">
        <v>6635146988</v>
      </c>
      <c r="V59" s="4"/>
      <c r="W59" s="4">
        <v>6919821309.8825998</v>
      </c>
      <c r="Y59" s="6">
        <v>1.2779375591168416E-3</v>
      </c>
      <c r="AA59" s="5"/>
    </row>
    <row r="60" spans="1:27" ht="18.75">
      <c r="A60" s="2" t="s">
        <v>66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34100000</v>
      </c>
      <c r="J60" s="4"/>
      <c r="K60" s="4">
        <v>194562160402</v>
      </c>
      <c r="L60" s="4"/>
      <c r="M60" s="4">
        <v>0</v>
      </c>
      <c r="N60" s="4"/>
      <c r="O60" s="4">
        <v>0</v>
      </c>
      <c r="P60" s="4"/>
      <c r="Q60" s="4">
        <v>34100000</v>
      </c>
      <c r="R60" s="4"/>
      <c r="S60" s="4">
        <v>5980</v>
      </c>
      <c r="T60" s="4"/>
      <c r="U60" s="4">
        <v>194562160402</v>
      </c>
      <c r="V60" s="4"/>
      <c r="W60" s="4">
        <v>202704687900</v>
      </c>
      <c r="Y60" s="6">
        <v>3.7435061178026585E-2</v>
      </c>
      <c r="AA60" s="5"/>
    </row>
    <row r="61" spans="1:27" ht="18.75">
      <c r="A61" s="2" t="s">
        <v>67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3000000</v>
      </c>
      <c r="J61" s="4"/>
      <c r="K61" s="4">
        <v>67909952524</v>
      </c>
      <c r="L61" s="4"/>
      <c r="M61" s="4">
        <v>0</v>
      </c>
      <c r="N61" s="4"/>
      <c r="O61" s="4">
        <v>0</v>
      </c>
      <c r="P61" s="4"/>
      <c r="Q61" s="4">
        <v>3000000</v>
      </c>
      <c r="R61" s="4"/>
      <c r="S61" s="4">
        <v>25200</v>
      </c>
      <c r="T61" s="4"/>
      <c r="U61" s="4">
        <v>67909952524</v>
      </c>
      <c r="V61" s="4"/>
      <c r="W61" s="4">
        <v>75150180000</v>
      </c>
      <c r="Y61" s="6">
        <v>1.3878571901738981E-2</v>
      </c>
      <c r="AA61" s="5"/>
    </row>
    <row r="62" spans="1:27" ht="18.75">
      <c r="A62" s="2" t="s">
        <v>68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500000</v>
      </c>
      <c r="J62" s="4"/>
      <c r="K62" s="4">
        <v>19964666419</v>
      </c>
      <c r="L62" s="4"/>
      <c r="M62" s="4">
        <v>-500000</v>
      </c>
      <c r="N62" s="4"/>
      <c r="O62" s="4">
        <v>20502778295</v>
      </c>
      <c r="P62" s="4"/>
      <c r="Q62" s="4">
        <v>0</v>
      </c>
      <c r="R62" s="4"/>
      <c r="S62" s="4">
        <v>0</v>
      </c>
      <c r="T62" s="4"/>
      <c r="U62" s="4">
        <v>0</v>
      </c>
      <c r="V62" s="4"/>
      <c r="W62" s="4">
        <v>0</v>
      </c>
      <c r="Y62" s="6">
        <v>0</v>
      </c>
      <c r="AA62" s="5"/>
    </row>
    <row r="63" spans="1:27" ht="18.75">
      <c r="A63" s="2" t="s">
        <v>69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5000000</v>
      </c>
      <c r="J63" s="4"/>
      <c r="K63" s="4">
        <v>100089800000</v>
      </c>
      <c r="L63" s="4"/>
      <c r="M63" s="4">
        <v>-2500000</v>
      </c>
      <c r="N63" s="4"/>
      <c r="O63" s="4">
        <v>57356685701</v>
      </c>
      <c r="P63" s="4"/>
      <c r="Q63" s="4">
        <v>2500000</v>
      </c>
      <c r="R63" s="4"/>
      <c r="S63" s="4">
        <v>20800</v>
      </c>
      <c r="T63" s="4"/>
      <c r="U63" s="4">
        <v>50044900000</v>
      </c>
      <c r="V63" s="4"/>
      <c r="W63" s="4">
        <f>51690600000-9</f>
        <v>51690599991</v>
      </c>
      <c r="Y63" s="6">
        <v>9.5461076556186807E-3</v>
      </c>
      <c r="AA63" s="5"/>
    </row>
    <row r="64" spans="1:27" ht="19.5" thickBot="1">
      <c r="C64" s="7">
        <f>SUM(C9:C63)</f>
        <v>602207072</v>
      </c>
      <c r="D64" s="4"/>
      <c r="E64" s="7">
        <f>SUM(E9:E63)</f>
        <v>4780374576386</v>
      </c>
      <c r="F64" s="4"/>
      <c r="G64" s="7">
        <f>SUM(G9:G63)</f>
        <v>5298796743858.9648</v>
      </c>
      <c r="H64" s="4"/>
      <c r="I64" s="7">
        <f>SUM(I9:I63)</f>
        <v>62032296</v>
      </c>
      <c r="J64" s="4"/>
      <c r="K64" s="7">
        <f>SUM(K9:K63)</f>
        <v>582529579262</v>
      </c>
      <c r="L64" s="4"/>
      <c r="M64" s="7">
        <f>SUM(M9:M63)</f>
        <v>-36464777</v>
      </c>
      <c r="N64" s="4"/>
      <c r="O64" s="7">
        <f>SUM(O9:O63)</f>
        <v>528966988086</v>
      </c>
      <c r="P64" s="4"/>
      <c r="Q64" s="7">
        <f>SUM(Q9:Q63)</f>
        <v>627774591</v>
      </c>
      <c r="R64" s="4"/>
      <c r="S64" s="7">
        <f>SUM(S9:S63)</f>
        <v>1093103</v>
      </c>
      <c r="T64" s="4"/>
      <c r="U64" s="7">
        <f>SUM(U9:U63)</f>
        <v>4883586063302</v>
      </c>
      <c r="V64" s="4"/>
      <c r="W64" s="7">
        <f>SUM(W9:W63)</f>
        <v>5179905052578.0059</v>
      </c>
      <c r="Y64" s="8">
        <f>SUM(Y9:Y63)</f>
        <v>0.95661360646621063</v>
      </c>
      <c r="AA64" s="13"/>
    </row>
    <row r="65" spans="3:23" ht="15.75" thickTop="1"/>
    <row r="66" spans="3:23">
      <c r="I66" s="3"/>
      <c r="K66" s="3"/>
      <c r="M66" s="3"/>
      <c r="O66" s="3"/>
      <c r="U66" s="3"/>
      <c r="W66" s="3"/>
    </row>
    <row r="67" spans="3:23">
      <c r="W67" s="3"/>
    </row>
    <row r="68" spans="3:23" ht="18.75">
      <c r="C68" s="11"/>
      <c r="D68" s="11"/>
      <c r="E68" s="11"/>
      <c r="F68" s="11"/>
      <c r="G68" s="11"/>
      <c r="H68" s="11"/>
      <c r="I68" s="3"/>
      <c r="K68" s="3"/>
      <c r="M68" s="3"/>
      <c r="O68" s="3"/>
      <c r="Q68" s="11"/>
      <c r="S68" s="11"/>
      <c r="W68" s="10"/>
    </row>
    <row r="70" spans="3:23">
      <c r="W70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tabSelected="1" view="pageBreakPreview" zoomScale="120" zoomScaleNormal="100" zoomScaleSheetLayoutView="120" workbookViewId="0">
      <selection activeCell="A25" sqref="A25"/>
    </sheetView>
  </sheetViews>
  <sheetFormatPr defaultRowHeight="15"/>
  <cols>
    <col min="1" max="1" width="24.28515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7.7109375" style="1" bestFit="1" customWidth="1"/>
    <col min="10" max="10" width="18.42578125" style="1" bestFit="1" customWidth="1"/>
    <col min="11" max="16384" width="9.140625" style="1"/>
  </cols>
  <sheetData>
    <row r="2" spans="1:10" ht="23.25">
      <c r="A2" s="23" t="s">
        <v>0</v>
      </c>
      <c r="B2" s="23"/>
      <c r="C2" s="23"/>
      <c r="D2" s="23"/>
      <c r="E2" s="23"/>
      <c r="F2" s="23"/>
      <c r="G2" s="23"/>
    </row>
    <row r="3" spans="1:10" ht="23.25">
      <c r="A3" s="23" t="s">
        <v>106</v>
      </c>
      <c r="B3" s="23"/>
      <c r="C3" s="23"/>
      <c r="D3" s="23"/>
      <c r="E3" s="23"/>
      <c r="F3" s="23"/>
      <c r="G3" s="23"/>
    </row>
    <row r="4" spans="1:10" ht="23.25">
      <c r="A4" s="23" t="s">
        <v>2</v>
      </c>
      <c r="B4" s="23"/>
      <c r="C4" s="23"/>
      <c r="D4" s="23"/>
      <c r="E4" s="23"/>
      <c r="F4" s="23"/>
      <c r="G4" s="23"/>
    </row>
    <row r="6" spans="1:10" ht="23.25">
      <c r="A6" s="25" t="s">
        <v>110</v>
      </c>
      <c r="C6" s="25" t="s">
        <v>77</v>
      </c>
      <c r="E6" s="25" t="s">
        <v>134</v>
      </c>
      <c r="G6" s="25" t="s">
        <v>13</v>
      </c>
      <c r="I6" s="4"/>
      <c r="J6" s="4"/>
    </row>
    <row r="7" spans="1:10" ht="18.75">
      <c r="A7" s="2" t="s">
        <v>142</v>
      </c>
      <c r="C7" s="22">
        <f>-147356291669-10</f>
        <v>-147356291679</v>
      </c>
      <c r="E7" s="6">
        <v>1.0415392598236572</v>
      </c>
      <c r="F7" s="14"/>
      <c r="G7" s="6">
        <v>-2.7199999999999998E-2</v>
      </c>
      <c r="I7" s="5"/>
      <c r="J7" s="5"/>
    </row>
    <row r="8" spans="1:10" ht="18.75">
      <c r="A8" s="2" t="s">
        <v>143</v>
      </c>
      <c r="C8" s="4">
        <v>0</v>
      </c>
      <c r="E8" s="6">
        <v>0</v>
      </c>
      <c r="F8" s="14"/>
      <c r="G8" s="6">
        <v>0</v>
      </c>
      <c r="I8" s="5"/>
      <c r="J8" s="5"/>
    </row>
    <row r="9" spans="1:10" ht="18.75">
      <c r="A9" s="2" t="s">
        <v>144</v>
      </c>
      <c r="C9" s="4">
        <v>2485211</v>
      </c>
      <c r="E9" s="6">
        <v>-1.7565892816332965E-5</v>
      </c>
      <c r="F9" s="14"/>
      <c r="G9" s="6">
        <v>0</v>
      </c>
      <c r="I9" s="5"/>
      <c r="J9" s="5"/>
    </row>
    <row r="10" spans="1:10" ht="19.5" thickBot="1">
      <c r="C10" s="7">
        <f>SUM(C7:C9)</f>
        <v>-147353806468</v>
      </c>
      <c r="E10" s="8">
        <f>SUM(E7:E9)</f>
        <v>1.0415216939308409</v>
      </c>
      <c r="F10" s="9"/>
      <c r="G10" s="8">
        <f>SUM(G7:G9)</f>
        <v>-2.7199999999999998E-2</v>
      </c>
    </row>
    <row r="11" spans="1:10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22"/>
  <sheetViews>
    <sheetView rightToLeft="1" view="pageBreakPreview" topLeftCell="B1" zoomScale="120" zoomScaleNormal="100" zoomScaleSheetLayoutView="120" workbookViewId="0">
      <selection activeCell="M17" sqref="M17"/>
    </sheetView>
  </sheetViews>
  <sheetFormatPr defaultRowHeight="15"/>
  <cols>
    <col min="1" max="1" width="27.71093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42578125" style="1" bestFit="1" customWidth="1"/>
    <col min="22" max="16384" width="9.140625" style="1"/>
  </cols>
  <sheetData>
    <row r="2" spans="1:21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ht="23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1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21" ht="30">
      <c r="A6" s="24" t="s">
        <v>72</v>
      </c>
      <c r="C6" s="25" t="s">
        <v>73</v>
      </c>
      <c r="D6" s="25" t="s">
        <v>73</v>
      </c>
      <c r="E6" s="25" t="s">
        <v>73</v>
      </c>
      <c r="F6" s="25" t="s">
        <v>73</v>
      </c>
      <c r="G6" s="25" t="s">
        <v>73</v>
      </c>
      <c r="H6" s="25" t="s">
        <v>73</v>
      </c>
      <c r="I6" s="25" t="s">
        <v>73</v>
      </c>
      <c r="K6" s="26" t="s">
        <v>4</v>
      </c>
      <c r="M6" s="25" t="s">
        <v>5</v>
      </c>
      <c r="N6" s="25" t="s">
        <v>5</v>
      </c>
      <c r="O6" s="25" t="s">
        <v>5</v>
      </c>
      <c r="Q6" s="26" t="s">
        <v>6</v>
      </c>
      <c r="R6" s="26" t="s">
        <v>6</v>
      </c>
      <c r="S6" s="26" t="s">
        <v>6</v>
      </c>
    </row>
    <row r="7" spans="1:21" ht="23.25">
      <c r="A7" s="25" t="s">
        <v>72</v>
      </c>
      <c r="C7" s="25" t="s">
        <v>74</v>
      </c>
      <c r="E7" s="25" t="s">
        <v>75</v>
      </c>
      <c r="G7" s="25" t="s">
        <v>76</v>
      </c>
      <c r="I7" s="25" t="s">
        <v>70</v>
      </c>
      <c r="K7" s="25" t="s">
        <v>77</v>
      </c>
      <c r="M7" s="25" t="s">
        <v>78</v>
      </c>
      <c r="O7" s="25" t="s">
        <v>79</v>
      </c>
      <c r="Q7" s="25" t="s">
        <v>77</v>
      </c>
      <c r="S7" s="25" t="s">
        <v>71</v>
      </c>
      <c r="U7" s="4"/>
    </row>
    <row r="8" spans="1:21" ht="18.75">
      <c r="A8" s="2" t="s">
        <v>80</v>
      </c>
      <c r="C8" s="9" t="s">
        <v>81</v>
      </c>
      <c r="E8" s="1" t="s">
        <v>82</v>
      </c>
      <c r="G8" s="14" t="s">
        <v>83</v>
      </c>
      <c r="I8" s="4">
        <v>0</v>
      </c>
      <c r="J8" s="4"/>
      <c r="K8" s="4">
        <v>362246</v>
      </c>
      <c r="L8" s="4"/>
      <c r="M8" s="4">
        <v>0</v>
      </c>
      <c r="N8" s="4"/>
      <c r="O8" s="4">
        <v>0</v>
      </c>
      <c r="P8" s="4"/>
      <c r="Q8" s="4">
        <v>362246</v>
      </c>
      <c r="S8" s="6">
        <v>0</v>
      </c>
      <c r="U8" s="5"/>
    </row>
    <row r="9" spans="1:21" ht="18.75">
      <c r="A9" s="2" t="s">
        <v>84</v>
      </c>
      <c r="C9" s="9" t="s">
        <v>85</v>
      </c>
      <c r="E9" s="1" t="s">
        <v>82</v>
      </c>
      <c r="G9" s="14" t="s">
        <v>86</v>
      </c>
      <c r="I9" s="4">
        <v>10</v>
      </c>
      <c r="J9" s="4"/>
      <c r="K9" s="4">
        <v>396283</v>
      </c>
      <c r="L9" s="4"/>
      <c r="M9" s="4">
        <v>2674</v>
      </c>
      <c r="N9" s="4"/>
      <c r="O9" s="4">
        <v>0</v>
      </c>
      <c r="P9" s="4"/>
      <c r="Q9" s="4">
        <v>398957</v>
      </c>
      <c r="S9" s="6">
        <v>0</v>
      </c>
      <c r="U9" s="5"/>
    </row>
    <row r="10" spans="1:21" ht="18.75">
      <c r="A10" s="2" t="s">
        <v>87</v>
      </c>
      <c r="C10" s="9" t="s">
        <v>88</v>
      </c>
      <c r="E10" s="1" t="s">
        <v>82</v>
      </c>
      <c r="G10" s="14" t="s">
        <v>89</v>
      </c>
      <c r="I10" s="4">
        <v>10</v>
      </c>
      <c r="J10" s="4"/>
      <c r="K10" s="4">
        <v>219920</v>
      </c>
      <c r="L10" s="4"/>
      <c r="M10" s="4">
        <v>0</v>
      </c>
      <c r="N10" s="4"/>
      <c r="O10" s="4">
        <v>0</v>
      </c>
      <c r="P10" s="4"/>
      <c r="Q10" s="4">
        <v>219920</v>
      </c>
      <c r="S10" s="6">
        <v>0</v>
      </c>
      <c r="U10" s="5"/>
    </row>
    <row r="11" spans="1:21" ht="18.75">
      <c r="A11" s="2" t="s">
        <v>90</v>
      </c>
      <c r="C11" s="9" t="s">
        <v>91</v>
      </c>
      <c r="E11" s="1" t="s">
        <v>82</v>
      </c>
      <c r="G11" s="14" t="s">
        <v>89</v>
      </c>
      <c r="I11" s="4">
        <v>10</v>
      </c>
      <c r="J11" s="4"/>
      <c r="K11" s="4">
        <v>9014937</v>
      </c>
      <c r="L11" s="4"/>
      <c r="M11" s="4">
        <v>72998</v>
      </c>
      <c r="N11" s="4"/>
      <c r="O11" s="4">
        <v>420000</v>
      </c>
      <c r="P11" s="4"/>
      <c r="Q11" s="4">
        <v>8667935</v>
      </c>
      <c r="S11" s="6">
        <v>0</v>
      </c>
      <c r="U11" s="5"/>
    </row>
    <row r="12" spans="1:21" ht="18.75">
      <c r="A12" s="2" t="s">
        <v>92</v>
      </c>
      <c r="C12" s="9" t="s">
        <v>93</v>
      </c>
      <c r="E12" s="1" t="s">
        <v>82</v>
      </c>
      <c r="G12" s="14" t="s">
        <v>94</v>
      </c>
      <c r="I12" s="4">
        <v>10</v>
      </c>
      <c r="J12" s="4"/>
      <c r="K12" s="4">
        <v>453870</v>
      </c>
      <c r="L12" s="4"/>
      <c r="M12" s="4">
        <v>0</v>
      </c>
      <c r="N12" s="4"/>
      <c r="O12" s="4">
        <v>0</v>
      </c>
      <c r="P12" s="4"/>
      <c r="Q12" s="4">
        <v>453870</v>
      </c>
      <c r="S12" s="6">
        <v>0</v>
      </c>
      <c r="U12" s="5"/>
    </row>
    <row r="13" spans="1:21" ht="18.75">
      <c r="A13" s="2" t="s">
        <v>92</v>
      </c>
      <c r="C13" s="9" t="s">
        <v>95</v>
      </c>
      <c r="E13" s="1" t="s">
        <v>96</v>
      </c>
      <c r="G13" s="14" t="s">
        <v>97</v>
      </c>
      <c r="I13" s="4">
        <v>0</v>
      </c>
      <c r="J13" s="4"/>
      <c r="K13" s="4">
        <v>520000</v>
      </c>
      <c r="L13" s="4"/>
      <c r="M13" s="4">
        <v>0</v>
      </c>
      <c r="N13" s="4"/>
      <c r="O13" s="4">
        <v>0</v>
      </c>
      <c r="P13" s="4"/>
      <c r="Q13" s="4">
        <v>520000</v>
      </c>
      <c r="S13" s="6">
        <v>0</v>
      </c>
      <c r="U13" s="5"/>
    </row>
    <row r="14" spans="1:21" ht="18.75">
      <c r="A14" s="2" t="s">
        <v>98</v>
      </c>
      <c r="C14" s="9" t="s">
        <v>99</v>
      </c>
      <c r="E14" s="1" t="s">
        <v>82</v>
      </c>
      <c r="G14" s="14" t="s">
        <v>100</v>
      </c>
      <c r="I14" s="4">
        <v>0</v>
      </c>
      <c r="J14" s="4"/>
      <c r="K14" s="4">
        <v>380875</v>
      </c>
      <c r="L14" s="4"/>
      <c r="M14" s="4">
        <v>0</v>
      </c>
      <c r="N14" s="4"/>
      <c r="O14" s="4">
        <v>0</v>
      </c>
      <c r="P14" s="4"/>
      <c r="Q14" s="4">
        <v>380875</v>
      </c>
      <c r="S14" s="6">
        <v>0</v>
      </c>
      <c r="U14" s="5"/>
    </row>
    <row r="15" spans="1:21" ht="18.75">
      <c r="A15" s="2" t="s">
        <v>101</v>
      </c>
      <c r="C15" s="9" t="s">
        <v>102</v>
      </c>
      <c r="E15" s="1" t="s">
        <v>96</v>
      </c>
      <c r="G15" s="14" t="s">
        <v>103</v>
      </c>
      <c r="I15" s="4">
        <v>0</v>
      </c>
      <c r="J15" s="4"/>
      <c r="K15" s="4">
        <v>887845</v>
      </c>
      <c r="L15" s="4"/>
      <c r="M15" s="4">
        <v>300000000</v>
      </c>
      <c r="N15" s="4"/>
      <c r="O15" s="4">
        <v>0</v>
      </c>
      <c r="P15" s="4"/>
      <c r="Q15" s="4">
        <v>300887845</v>
      </c>
      <c r="S15" s="6">
        <v>1E-4</v>
      </c>
      <c r="U15" s="5"/>
    </row>
    <row r="16" spans="1:21" ht="18.75">
      <c r="A16" s="2" t="s">
        <v>101</v>
      </c>
      <c r="C16" s="9" t="s">
        <v>104</v>
      </c>
      <c r="E16" s="1" t="s">
        <v>82</v>
      </c>
      <c r="G16" s="14" t="s">
        <v>105</v>
      </c>
      <c r="I16" s="4">
        <v>0</v>
      </c>
      <c r="J16" s="4"/>
      <c r="K16" s="4">
        <v>86171956081</v>
      </c>
      <c r="L16" s="4"/>
      <c r="M16" s="4">
        <v>461669768398</v>
      </c>
      <c r="N16" s="4"/>
      <c r="O16" s="4">
        <v>498510370807</v>
      </c>
      <c r="P16" s="4"/>
      <c r="Q16" s="4">
        <v>49331353672</v>
      </c>
      <c r="S16" s="6">
        <v>9.1000000000000004E-3</v>
      </c>
      <c r="U16" s="5"/>
    </row>
    <row r="17" spans="9:21" ht="19.5" thickBot="1">
      <c r="I17" s="4"/>
      <c r="J17" s="4"/>
      <c r="K17" s="7">
        <f>SUM(K8:K16)</f>
        <v>86184192057</v>
      </c>
      <c r="L17" s="4"/>
      <c r="M17" s="21">
        <f>SUM(M8:M16)</f>
        <v>461969844070</v>
      </c>
      <c r="N17" s="4"/>
      <c r="O17" s="7">
        <f>SUM(O8:O16)</f>
        <v>498510790807</v>
      </c>
      <c r="P17" s="4"/>
      <c r="Q17" s="7">
        <f>SUM(Q8:Q16)</f>
        <v>49643245320</v>
      </c>
      <c r="S17" s="8">
        <f>SUM(S8:S16)</f>
        <v>9.1999999999999998E-3</v>
      </c>
      <c r="U17" s="13"/>
    </row>
    <row r="18" spans="9:21" ht="15.75" thickTop="1"/>
    <row r="19" spans="9:21">
      <c r="K19" s="15"/>
      <c r="M19" s="3"/>
      <c r="O19" s="3"/>
      <c r="Q19" s="3"/>
      <c r="S19" s="3"/>
    </row>
    <row r="20" spans="9:21">
      <c r="K20" s="3"/>
      <c r="L20" s="3"/>
      <c r="M20" s="3"/>
      <c r="N20" s="3"/>
      <c r="O20" s="3"/>
      <c r="P20" s="3"/>
      <c r="Q20" s="3"/>
      <c r="S20" s="11"/>
    </row>
    <row r="22" spans="9:21">
      <c r="Q22" s="11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5"/>
  <sheetViews>
    <sheetView rightToLeft="1" view="pageBreakPreview" zoomScale="120" zoomScaleNormal="100" zoomScaleSheetLayoutView="120" workbookViewId="0">
      <selection activeCell="L10" sqref="L10"/>
    </sheetView>
  </sheetViews>
  <sheetFormatPr defaultRowHeight="15"/>
  <cols>
    <col min="1" max="1" width="22.5703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3.42578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6" spans="1:18" ht="23.25">
      <c r="A6" s="25" t="s">
        <v>107</v>
      </c>
      <c r="B6" s="25" t="s">
        <v>107</v>
      </c>
      <c r="C6" s="25" t="s">
        <v>107</v>
      </c>
      <c r="D6" s="25" t="s">
        <v>107</v>
      </c>
      <c r="E6" s="25" t="s">
        <v>107</v>
      </c>
      <c r="F6" s="25" t="s">
        <v>107</v>
      </c>
      <c r="H6" s="25" t="s">
        <v>108</v>
      </c>
      <c r="I6" s="25" t="s">
        <v>108</v>
      </c>
      <c r="J6" s="25" t="s">
        <v>108</v>
      </c>
      <c r="K6" s="25" t="s">
        <v>108</v>
      </c>
      <c r="L6" s="25" t="s">
        <v>108</v>
      </c>
      <c r="N6" s="25" t="s">
        <v>109</v>
      </c>
      <c r="O6" s="25" t="s">
        <v>109</v>
      </c>
      <c r="P6" s="25" t="s">
        <v>109</v>
      </c>
      <c r="Q6" s="25" t="s">
        <v>109</v>
      </c>
      <c r="R6" s="25" t="s">
        <v>109</v>
      </c>
    </row>
    <row r="7" spans="1:18" ht="23.25">
      <c r="A7" s="25" t="s">
        <v>110</v>
      </c>
      <c r="C7" s="25" t="s">
        <v>111</v>
      </c>
      <c r="F7" s="25" t="s">
        <v>70</v>
      </c>
      <c r="H7" s="25" t="s">
        <v>112</v>
      </c>
      <c r="J7" s="25" t="s">
        <v>113</v>
      </c>
      <c r="L7" s="25" t="s">
        <v>114</v>
      </c>
      <c r="N7" s="25" t="s">
        <v>112</v>
      </c>
      <c r="P7" s="25" t="s">
        <v>113</v>
      </c>
      <c r="R7" s="25" t="s">
        <v>114</v>
      </c>
    </row>
    <row r="8" spans="1:18" ht="18.75">
      <c r="A8" s="2" t="s">
        <v>84</v>
      </c>
      <c r="C8" s="16">
        <v>29</v>
      </c>
      <c r="F8" s="4">
        <v>10</v>
      </c>
      <c r="G8" s="4"/>
      <c r="H8" s="4">
        <v>2677</v>
      </c>
      <c r="I8" s="4"/>
      <c r="J8" s="4">
        <v>3</v>
      </c>
      <c r="K8" s="4"/>
      <c r="L8" s="4">
        <v>2674</v>
      </c>
      <c r="M8" s="4"/>
      <c r="N8" s="4">
        <v>2677</v>
      </c>
      <c r="O8" s="4"/>
      <c r="P8" s="4">
        <v>3</v>
      </c>
      <c r="Q8" s="4"/>
      <c r="R8" s="4">
        <v>2674</v>
      </c>
    </row>
    <row r="9" spans="1:18" ht="18.75">
      <c r="A9" s="2" t="s">
        <v>87</v>
      </c>
      <c r="C9" s="16">
        <v>23</v>
      </c>
      <c r="F9" s="4">
        <v>10</v>
      </c>
      <c r="G9" s="4"/>
      <c r="H9" s="4">
        <v>1860</v>
      </c>
      <c r="I9" s="4"/>
      <c r="J9" s="4">
        <v>141</v>
      </c>
      <c r="K9" s="4"/>
      <c r="L9" s="4">
        <v>1719</v>
      </c>
      <c r="M9" s="4"/>
      <c r="N9" s="4">
        <v>1860</v>
      </c>
      <c r="O9" s="4"/>
      <c r="P9" s="4">
        <v>141</v>
      </c>
      <c r="Q9" s="4"/>
      <c r="R9" s="4">
        <v>1719</v>
      </c>
    </row>
    <row r="10" spans="1:18" ht="18.75">
      <c r="A10" s="2" t="s">
        <v>90</v>
      </c>
      <c r="C10" s="16">
        <v>30</v>
      </c>
      <c r="F10" s="4">
        <v>10</v>
      </c>
      <c r="G10" s="4"/>
      <c r="H10" s="4">
        <v>72428</v>
      </c>
      <c r="I10" s="4"/>
      <c r="J10" s="4">
        <v>116</v>
      </c>
      <c r="K10" s="4"/>
      <c r="L10" s="4">
        <v>72312</v>
      </c>
      <c r="M10" s="4"/>
      <c r="N10" s="4">
        <v>72428</v>
      </c>
      <c r="O10" s="4"/>
      <c r="P10" s="4">
        <v>116</v>
      </c>
      <c r="Q10" s="4"/>
      <c r="R10" s="4">
        <v>72312</v>
      </c>
    </row>
    <row r="11" spans="1:18" ht="18.75">
      <c r="A11" s="2" t="s">
        <v>92</v>
      </c>
      <c r="C11" s="16">
        <v>30</v>
      </c>
      <c r="F11" s="4">
        <v>10</v>
      </c>
      <c r="G11" s="4"/>
      <c r="H11" s="4">
        <v>3844</v>
      </c>
      <c r="I11" s="4"/>
      <c r="J11" s="4">
        <v>221</v>
      </c>
      <c r="K11" s="4"/>
      <c r="L11" s="4">
        <v>3623</v>
      </c>
      <c r="M11" s="4"/>
      <c r="N11" s="4">
        <v>3844</v>
      </c>
      <c r="O11" s="4"/>
      <c r="P11" s="4">
        <v>221</v>
      </c>
      <c r="Q11" s="4"/>
      <c r="R11" s="4">
        <v>3623</v>
      </c>
    </row>
    <row r="12" spans="1:18" ht="18.75">
      <c r="A12" s="2" t="s">
        <v>101</v>
      </c>
      <c r="C12" s="16">
        <v>30</v>
      </c>
      <c r="F12" s="4">
        <v>0</v>
      </c>
      <c r="G12" s="4"/>
      <c r="H12" s="4">
        <v>2404402</v>
      </c>
      <c r="I12" s="4"/>
      <c r="J12" s="4">
        <v>0</v>
      </c>
      <c r="K12" s="4"/>
      <c r="L12" s="4">
        <v>2404402</v>
      </c>
      <c r="M12" s="4"/>
      <c r="N12" s="4">
        <v>2404402</v>
      </c>
      <c r="O12" s="4"/>
      <c r="P12" s="4">
        <v>0</v>
      </c>
      <c r="Q12" s="4"/>
      <c r="R12" s="4">
        <v>2404402</v>
      </c>
    </row>
    <row r="13" spans="1:18" ht="19.5" thickBot="1">
      <c r="F13" s="4"/>
      <c r="G13" s="4"/>
      <c r="H13" s="7">
        <f>SUM(H8:H12)</f>
        <v>2485211</v>
      </c>
      <c r="I13" s="4"/>
      <c r="J13" s="7">
        <f>SUM(J8:J12)</f>
        <v>481</v>
      </c>
      <c r="K13" s="4"/>
      <c r="L13" s="7">
        <f>SUM(L8:L12)</f>
        <v>2484730</v>
      </c>
      <c r="M13" s="4"/>
      <c r="N13" s="7">
        <f>SUM(N8:N12)</f>
        <v>2485211</v>
      </c>
      <c r="O13" s="4"/>
      <c r="P13" s="7">
        <f>SUM(P8:P12)</f>
        <v>481</v>
      </c>
      <c r="Q13" s="4"/>
      <c r="R13" s="7">
        <f>SUM(R8:R12)</f>
        <v>2484730</v>
      </c>
    </row>
    <row r="14" spans="1:18" ht="19.5" thickTop="1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>
      <c r="L15" s="11"/>
      <c r="R15" s="11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view="pageBreakPreview" zoomScaleNormal="100" zoomScaleSheetLayoutView="100" workbookViewId="0">
      <selection activeCell="S13" sqref="S13"/>
    </sheetView>
  </sheetViews>
  <sheetFormatPr defaultRowHeight="15"/>
  <cols>
    <col min="1" max="1" width="22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3.25">
      <c r="A6" s="24" t="s">
        <v>3</v>
      </c>
      <c r="C6" s="25" t="s">
        <v>116</v>
      </c>
      <c r="D6" s="25" t="s">
        <v>116</v>
      </c>
      <c r="E6" s="25" t="s">
        <v>116</v>
      </c>
      <c r="F6" s="25" t="s">
        <v>116</v>
      </c>
      <c r="G6" s="25" t="s">
        <v>116</v>
      </c>
      <c r="I6" s="25" t="s">
        <v>108</v>
      </c>
      <c r="J6" s="25" t="s">
        <v>108</v>
      </c>
      <c r="K6" s="25" t="s">
        <v>108</v>
      </c>
      <c r="L6" s="25" t="s">
        <v>108</v>
      </c>
      <c r="M6" s="25" t="s">
        <v>108</v>
      </c>
      <c r="O6" s="25" t="s">
        <v>109</v>
      </c>
      <c r="P6" s="25" t="s">
        <v>109</v>
      </c>
      <c r="Q6" s="25" t="s">
        <v>109</v>
      </c>
      <c r="R6" s="25" t="s">
        <v>109</v>
      </c>
      <c r="S6" s="25" t="s">
        <v>109</v>
      </c>
    </row>
    <row r="7" spans="1:19" ht="23.25">
      <c r="A7" s="25" t="s">
        <v>3</v>
      </c>
      <c r="C7" s="25" t="s">
        <v>117</v>
      </c>
      <c r="E7" s="25" t="s">
        <v>118</v>
      </c>
      <c r="G7" s="25" t="s">
        <v>119</v>
      </c>
      <c r="I7" s="25" t="s">
        <v>120</v>
      </c>
      <c r="K7" s="25" t="s">
        <v>113</v>
      </c>
      <c r="M7" s="25" t="s">
        <v>121</v>
      </c>
      <c r="O7" s="25" t="s">
        <v>120</v>
      </c>
      <c r="Q7" s="25" t="s">
        <v>113</v>
      </c>
      <c r="S7" s="25" t="s">
        <v>121</v>
      </c>
    </row>
    <row r="8" spans="1:19" ht="18.75">
      <c r="A8" s="2" t="s">
        <v>57</v>
      </c>
      <c r="C8" s="14" t="s">
        <v>122</v>
      </c>
      <c r="E8" s="4">
        <v>2500000</v>
      </c>
      <c r="F8" s="4"/>
      <c r="G8" s="4">
        <v>4500</v>
      </c>
      <c r="H8" s="4"/>
      <c r="I8" s="4">
        <v>11250000000</v>
      </c>
      <c r="J8" s="4"/>
      <c r="K8" s="4">
        <v>1073420074</v>
      </c>
      <c r="L8" s="4"/>
      <c r="M8" s="4">
        <v>10176579926</v>
      </c>
      <c r="N8" s="4"/>
      <c r="O8" s="4">
        <v>11250000000</v>
      </c>
      <c r="P8" s="4"/>
      <c r="Q8" s="4">
        <v>1073420074</v>
      </c>
      <c r="R8" s="4"/>
      <c r="S8" s="4">
        <v>10176579926</v>
      </c>
    </row>
    <row r="9" spans="1:19" ht="18.75">
      <c r="A9" s="2" t="s">
        <v>45</v>
      </c>
      <c r="C9" s="14" t="s">
        <v>123</v>
      </c>
      <c r="E9" s="4">
        <v>1700000</v>
      </c>
      <c r="F9" s="4"/>
      <c r="G9" s="4">
        <v>590</v>
      </c>
      <c r="H9" s="4"/>
      <c r="I9" s="4">
        <v>1003000000</v>
      </c>
      <c r="J9" s="4"/>
      <c r="K9" s="4">
        <v>41489823</v>
      </c>
      <c r="L9" s="4"/>
      <c r="M9" s="4">
        <v>961510177</v>
      </c>
      <c r="N9" s="4"/>
      <c r="O9" s="4">
        <v>1003000000</v>
      </c>
      <c r="P9" s="4"/>
      <c r="Q9" s="4">
        <v>41489823</v>
      </c>
      <c r="R9" s="4"/>
      <c r="S9" s="4">
        <v>961510177</v>
      </c>
    </row>
    <row r="10" spans="1:19" ht="18.75">
      <c r="A10" s="2" t="s">
        <v>32</v>
      </c>
      <c r="C10" s="14" t="s">
        <v>124</v>
      </c>
      <c r="E10" s="4">
        <v>593827</v>
      </c>
      <c r="F10" s="4"/>
      <c r="G10" s="4">
        <v>17165</v>
      </c>
      <c r="H10" s="4"/>
      <c r="I10" s="4">
        <v>10193040455</v>
      </c>
      <c r="J10" s="4"/>
      <c r="K10" s="4">
        <v>151313691</v>
      </c>
      <c r="L10" s="4"/>
      <c r="M10" s="4">
        <v>10041726764</v>
      </c>
      <c r="N10" s="4"/>
      <c r="O10" s="4">
        <v>10193040455</v>
      </c>
      <c r="P10" s="4"/>
      <c r="Q10" s="4">
        <v>151313691</v>
      </c>
      <c r="R10" s="4"/>
      <c r="S10" s="4">
        <v>10041726764</v>
      </c>
    </row>
    <row r="11" spans="1:19" ht="18.75">
      <c r="A11" s="2" t="s">
        <v>69</v>
      </c>
      <c r="C11" s="14" t="s">
        <v>125</v>
      </c>
      <c r="E11" s="4">
        <v>2500000</v>
      </c>
      <c r="F11" s="4"/>
      <c r="G11" s="4">
        <v>1700</v>
      </c>
      <c r="H11" s="4"/>
      <c r="I11" s="4">
        <v>4250000000</v>
      </c>
      <c r="J11" s="4"/>
      <c r="K11" s="4">
        <v>332702020</v>
      </c>
      <c r="L11" s="4"/>
      <c r="M11" s="4">
        <v>3917297980</v>
      </c>
      <c r="N11" s="4"/>
      <c r="O11" s="4">
        <v>4250000000</v>
      </c>
      <c r="P11" s="4"/>
      <c r="Q11" s="4">
        <v>332702020</v>
      </c>
      <c r="R11" s="4"/>
      <c r="S11" s="4">
        <v>3917297980</v>
      </c>
    </row>
    <row r="12" spans="1:19" ht="18.75">
      <c r="A12" s="2" t="s">
        <v>26</v>
      </c>
      <c r="C12" s="14" t="s">
        <v>126</v>
      </c>
      <c r="E12" s="4">
        <v>25453</v>
      </c>
      <c r="F12" s="4"/>
      <c r="G12" s="4">
        <v>40</v>
      </c>
      <c r="H12" s="4"/>
      <c r="I12" s="4">
        <v>1018120</v>
      </c>
      <c r="J12" s="4"/>
      <c r="K12" s="4">
        <v>142189</v>
      </c>
      <c r="L12" s="4"/>
      <c r="M12" s="4">
        <v>875931</v>
      </c>
      <c r="N12" s="4"/>
      <c r="O12" s="4">
        <v>1018120</v>
      </c>
      <c r="P12" s="4"/>
      <c r="Q12" s="4">
        <v>142189</v>
      </c>
      <c r="R12" s="4"/>
      <c r="S12" s="4">
        <v>875931</v>
      </c>
    </row>
    <row r="13" spans="1:19" ht="19.5" thickBot="1">
      <c r="E13" s="4"/>
      <c r="F13" s="4"/>
      <c r="G13" s="4"/>
      <c r="H13" s="4"/>
      <c r="I13" s="7">
        <f>SUM(I8:I12)</f>
        <v>26697058575</v>
      </c>
      <c r="J13" s="4"/>
      <c r="K13" s="7">
        <f>SUM(K8:K12)</f>
        <v>1599067797</v>
      </c>
      <c r="L13" s="4"/>
      <c r="M13" s="7">
        <f>SUM(M8:M12)</f>
        <v>25097990778</v>
      </c>
      <c r="N13" s="4"/>
      <c r="O13" s="7">
        <f>SUM(O8:O12)</f>
        <v>26697058575</v>
      </c>
      <c r="P13" s="4"/>
      <c r="Q13" s="7">
        <f>SUM(Q8:Q12)</f>
        <v>1599067797</v>
      </c>
      <c r="R13" s="4"/>
      <c r="S13" s="7">
        <f>SUM(S8:S12)</f>
        <v>25097990778</v>
      </c>
    </row>
    <row r="14" spans="1:19" ht="19.5" thickTop="1">
      <c r="I14" s="3"/>
      <c r="K14" s="17"/>
      <c r="M14" s="3"/>
    </row>
    <row r="15" spans="1:19">
      <c r="I15" s="3"/>
      <c r="J15" s="3"/>
      <c r="K15" s="3"/>
      <c r="M15" s="3"/>
      <c r="S15" s="1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62"/>
  <sheetViews>
    <sheetView rightToLeft="1" view="pageBreakPreview" zoomScaleNormal="100" zoomScaleSheetLayoutView="100" workbookViewId="0">
      <selection activeCell="I59" sqref="I59"/>
    </sheetView>
  </sheetViews>
  <sheetFormatPr defaultRowHeight="15"/>
  <cols>
    <col min="1" max="1" width="29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30" style="1" bestFit="1" customWidth="1"/>
    <col min="20" max="20" width="16.7109375" style="1" bestFit="1" customWidth="1"/>
    <col min="21" max="21" width="9.140625" style="1"/>
    <col min="22" max="22" width="18" style="1" bestFit="1" customWidth="1"/>
    <col min="23" max="23" width="9.140625" style="1"/>
    <col min="24" max="24" width="55" style="1" bestFit="1" customWidth="1"/>
    <col min="25" max="16384" width="9.140625" style="1"/>
  </cols>
  <sheetData>
    <row r="2" spans="1:28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28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8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28" ht="23.25">
      <c r="A6" s="24" t="s">
        <v>3</v>
      </c>
      <c r="C6" s="25" t="s">
        <v>108</v>
      </c>
      <c r="D6" s="25" t="s">
        <v>108</v>
      </c>
      <c r="E6" s="25" t="s">
        <v>108</v>
      </c>
      <c r="F6" s="25" t="s">
        <v>108</v>
      </c>
      <c r="G6" s="25" t="s">
        <v>108</v>
      </c>
      <c r="H6" s="25" t="s">
        <v>108</v>
      </c>
      <c r="I6" s="25" t="s">
        <v>108</v>
      </c>
      <c r="K6" s="25" t="s">
        <v>109</v>
      </c>
      <c r="L6" s="25" t="s">
        <v>109</v>
      </c>
      <c r="M6" s="25" t="s">
        <v>109</v>
      </c>
      <c r="N6" s="25" t="s">
        <v>109</v>
      </c>
      <c r="O6" s="25" t="s">
        <v>109</v>
      </c>
      <c r="P6" s="25" t="s">
        <v>109</v>
      </c>
      <c r="Q6" s="25" t="s">
        <v>109</v>
      </c>
    </row>
    <row r="7" spans="1:28" ht="23.25">
      <c r="A7" s="25" t="s">
        <v>3</v>
      </c>
      <c r="C7" s="25" t="s">
        <v>7</v>
      </c>
      <c r="E7" s="25" t="s">
        <v>127</v>
      </c>
      <c r="G7" s="25" t="s">
        <v>128</v>
      </c>
      <c r="I7" s="25" t="s">
        <v>129</v>
      </c>
      <c r="K7" s="25" t="s">
        <v>7</v>
      </c>
      <c r="M7" s="25" t="s">
        <v>127</v>
      </c>
      <c r="O7" s="25" t="s">
        <v>128</v>
      </c>
      <c r="Q7" s="25" t="s">
        <v>129</v>
      </c>
    </row>
    <row r="8" spans="1:28" ht="18.75" customHeight="1">
      <c r="A8" s="2" t="s">
        <v>44</v>
      </c>
      <c r="C8" s="4">
        <v>2300000</v>
      </c>
      <c r="D8" s="4"/>
      <c r="E8" s="4">
        <v>53957034000</v>
      </c>
      <c r="F8" s="4"/>
      <c r="G8" s="4">
        <v>65983050900</v>
      </c>
      <c r="H8" s="4"/>
      <c r="I8" s="4">
        <v>-12026016900</v>
      </c>
      <c r="J8" s="4"/>
      <c r="K8" s="4">
        <v>2300000</v>
      </c>
      <c r="L8" s="4"/>
      <c r="M8" s="4">
        <v>53957034000</v>
      </c>
      <c r="N8" s="4"/>
      <c r="O8" s="4">
        <v>65983050900</v>
      </c>
      <c r="P8" s="4"/>
      <c r="Q8" s="4">
        <v>-12026016900</v>
      </c>
      <c r="S8" s="2"/>
      <c r="T8" s="4"/>
      <c r="V8" s="11"/>
      <c r="X8" s="19"/>
      <c r="Y8" s="19"/>
      <c r="Z8" s="19"/>
      <c r="AA8" s="19"/>
      <c r="AB8" s="19"/>
    </row>
    <row r="9" spans="1:28" ht="18.75" customHeight="1">
      <c r="A9" s="2" t="s">
        <v>37</v>
      </c>
      <c r="C9" s="4">
        <v>22808126</v>
      </c>
      <c r="D9" s="4"/>
      <c r="E9" s="4">
        <v>248716421623</v>
      </c>
      <c r="F9" s="4"/>
      <c r="G9" s="4">
        <v>244635661413</v>
      </c>
      <c r="H9" s="4"/>
      <c r="I9" s="4">
        <v>4080760210</v>
      </c>
      <c r="J9" s="4"/>
      <c r="K9" s="4">
        <v>22808126</v>
      </c>
      <c r="L9" s="4"/>
      <c r="M9" s="4">
        <v>248716421623</v>
      </c>
      <c r="N9" s="4"/>
      <c r="O9" s="4">
        <v>244635661413</v>
      </c>
      <c r="P9" s="4"/>
      <c r="Q9" s="4">
        <v>4080760210</v>
      </c>
      <c r="S9" s="2"/>
      <c r="T9" s="4"/>
      <c r="X9" s="20"/>
      <c r="Y9" s="20"/>
      <c r="Z9" s="20"/>
      <c r="AA9" s="20"/>
      <c r="AB9" s="20"/>
    </row>
    <row r="10" spans="1:28" ht="18.75" customHeight="1">
      <c r="A10" s="2" t="s">
        <v>66</v>
      </c>
      <c r="C10" s="4">
        <v>34100000</v>
      </c>
      <c r="D10" s="4"/>
      <c r="E10" s="4">
        <v>202704687900</v>
      </c>
      <c r="F10" s="4"/>
      <c r="G10" s="4">
        <v>194562160402</v>
      </c>
      <c r="H10" s="4"/>
      <c r="I10" s="4">
        <v>8142527498</v>
      </c>
      <c r="J10" s="4"/>
      <c r="K10" s="4">
        <v>34100000</v>
      </c>
      <c r="L10" s="4"/>
      <c r="M10" s="4">
        <v>202704687900</v>
      </c>
      <c r="N10" s="4"/>
      <c r="O10" s="4">
        <v>194562160402</v>
      </c>
      <c r="P10" s="4"/>
      <c r="Q10" s="4">
        <v>8142527498</v>
      </c>
      <c r="S10" s="2"/>
      <c r="T10" s="4"/>
      <c r="X10" s="19"/>
      <c r="Y10" s="19"/>
      <c r="Z10" s="19"/>
      <c r="AA10" s="19"/>
      <c r="AB10" s="19"/>
    </row>
    <row r="11" spans="1:28" ht="18.75" customHeight="1">
      <c r="A11" s="2" t="s">
        <v>20</v>
      </c>
      <c r="C11" s="4">
        <v>22000000</v>
      </c>
      <c r="D11" s="4"/>
      <c r="E11" s="4">
        <v>200102265000</v>
      </c>
      <c r="F11" s="4"/>
      <c r="G11" s="4">
        <v>198571428000</v>
      </c>
      <c r="H11" s="4"/>
      <c r="I11" s="4">
        <v>1530837000</v>
      </c>
      <c r="J11" s="4"/>
      <c r="K11" s="4">
        <v>22000000</v>
      </c>
      <c r="L11" s="4"/>
      <c r="M11" s="4">
        <v>200102265000</v>
      </c>
      <c r="N11" s="4"/>
      <c r="O11" s="4">
        <v>198571428000</v>
      </c>
      <c r="P11" s="4"/>
      <c r="Q11" s="4">
        <v>1530837000</v>
      </c>
      <c r="S11" s="2"/>
      <c r="T11" s="4"/>
      <c r="X11" s="20"/>
      <c r="Y11" s="20"/>
      <c r="Z11" s="20"/>
      <c r="AA11" s="20"/>
      <c r="AB11" s="20"/>
    </row>
    <row r="12" spans="1:28" ht="18.75" customHeight="1">
      <c r="A12" s="2" t="s">
        <v>60</v>
      </c>
      <c r="C12" s="4">
        <v>9500000</v>
      </c>
      <c r="D12" s="4"/>
      <c r="E12" s="4">
        <v>31796180325</v>
      </c>
      <c r="F12" s="4"/>
      <c r="G12" s="4">
        <v>32060597625</v>
      </c>
      <c r="H12" s="4"/>
      <c r="I12" s="4">
        <v>-264417300</v>
      </c>
      <c r="J12" s="4"/>
      <c r="K12" s="4">
        <v>9500000</v>
      </c>
      <c r="L12" s="4"/>
      <c r="M12" s="4">
        <v>31796180325</v>
      </c>
      <c r="N12" s="4"/>
      <c r="O12" s="4">
        <v>32060597625</v>
      </c>
      <c r="P12" s="4"/>
      <c r="Q12" s="4">
        <v>-264417300</v>
      </c>
      <c r="S12" s="2"/>
      <c r="T12" s="4"/>
      <c r="X12" s="19"/>
      <c r="Y12" s="19"/>
      <c r="Z12" s="19"/>
      <c r="AA12" s="19"/>
      <c r="AB12" s="19"/>
    </row>
    <row r="13" spans="1:28" ht="18.75" customHeight="1">
      <c r="A13" s="2" t="s">
        <v>21</v>
      </c>
      <c r="C13" s="4">
        <v>6450000</v>
      </c>
      <c r="D13" s="4"/>
      <c r="E13" s="4">
        <v>138042232425</v>
      </c>
      <c r="F13" s="4"/>
      <c r="G13" s="4">
        <v>146120876775</v>
      </c>
      <c r="H13" s="4"/>
      <c r="I13" s="4">
        <v>-8078644350</v>
      </c>
      <c r="J13" s="4"/>
      <c r="K13" s="4">
        <v>6450000</v>
      </c>
      <c r="L13" s="4"/>
      <c r="M13" s="4">
        <v>138042232425</v>
      </c>
      <c r="N13" s="4"/>
      <c r="O13" s="4">
        <v>146120876775</v>
      </c>
      <c r="P13" s="4"/>
      <c r="Q13" s="4">
        <v>-8078644350</v>
      </c>
      <c r="S13" s="2"/>
      <c r="T13" s="4"/>
      <c r="X13" s="20"/>
      <c r="Y13" s="20"/>
      <c r="Z13" s="20"/>
      <c r="AA13" s="20"/>
      <c r="AB13" s="20"/>
    </row>
    <row r="14" spans="1:28" ht="18.75" customHeight="1">
      <c r="A14" s="2" t="s">
        <v>62</v>
      </c>
      <c r="C14" s="4">
        <v>5990742</v>
      </c>
      <c r="D14" s="4"/>
      <c r="E14" s="4">
        <v>30013689308</v>
      </c>
      <c r="F14" s="4"/>
      <c r="G14" s="4">
        <v>33467645618</v>
      </c>
      <c r="H14" s="4"/>
      <c r="I14" s="4">
        <v>-3453956309</v>
      </c>
      <c r="J14" s="4"/>
      <c r="K14" s="4">
        <v>5990742</v>
      </c>
      <c r="L14" s="4"/>
      <c r="M14" s="4">
        <v>30013689308</v>
      </c>
      <c r="N14" s="4"/>
      <c r="O14" s="4">
        <v>33467645618</v>
      </c>
      <c r="P14" s="4"/>
      <c r="Q14" s="4">
        <v>-3453956309</v>
      </c>
      <c r="S14" s="2"/>
      <c r="T14" s="4"/>
      <c r="X14" s="19"/>
      <c r="Y14" s="19"/>
      <c r="Z14" s="19"/>
      <c r="AA14" s="19"/>
      <c r="AB14" s="19"/>
    </row>
    <row r="15" spans="1:28" ht="18.75" customHeight="1">
      <c r="A15" s="2" t="s">
        <v>69</v>
      </c>
      <c r="C15" s="4">
        <v>2500000</v>
      </c>
      <c r="D15" s="4"/>
      <c r="E15" s="4">
        <v>51690600000</v>
      </c>
      <c r="F15" s="4"/>
      <c r="G15" s="4">
        <v>50044900000</v>
      </c>
      <c r="H15" s="4"/>
      <c r="I15" s="4">
        <v>1645700000</v>
      </c>
      <c r="J15" s="4"/>
      <c r="K15" s="4">
        <v>2500000</v>
      </c>
      <c r="L15" s="4"/>
      <c r="M15" s="4">
        <v>51690600000</v>
      </c>
      <c r="N15" s="4"/>
      <c r="O15" s="4">
        <v>50044900000</v>
      </c>
      <c r="P15" s="4"/>
      <c r="Q15" s="4">
        <v>1645700000</v>
      </c>
      <c r="S15" s="2"/>
      <c r="T15" s="4"/>
      <c r="X15" s="20"/>
      <c r="Y15" s="20"/>
      <c r="Z15" s="20"/>
      <c r="AA15" s="20"/>
      <c r="AB15" s="20"/>
    </row>
    <row r="16" spans="1:28" ht="18.75" customHeight="1">
      <c r="A16" s="2" t="s">
        <v>57</v>
      </c>
      <c r="C16" s="4">
        <v>2500000</v>
      </c>
      <c r="D16" s="4"/>
      <c r="E16" s="4">
        <v>66079473750</v>
      </c>
      <c r="F16" s="4"/>
      <c r="G16" s="4">
        <v>83251687500</v>
      </c>
      <c r="H16" s="4"/>
      <c r="I16" s="4">
        <v>-17172213750</v>
      </c>
      <c r="J16" s="4"/>
      <c r="K16" s="4">
        <v>2500000</v>
      </c>
      <c r="L16" s="4"/>
      <c r="M16" s="4">
        <v>66079473750</v>
      </c>
      <c r="N16" s="4"/>
      <c r="O16" s="4">
        <v>83251687500</v>
      </c>
      <c r="P16" s="4"/>
      <c r="Q16" s="4">
        <v>-17172213750</v>
      </c>
      <c r="S16" s="2"/>
      <c r="T16" s="4"/>
      <c r="X16" s="19"/>
      <c r="Y16" s="19"/>
      <c r="Z16" s="19"/>
      <c r="AA16" s="19"/>
      <c r="AB16" s="19"/>
    </row>
    <row r="17" spans="1:28" ht="18.75" customHeight="1">
      <c r="A17" s="2" t="s">
        <v>49</v>
      </c>
      <c r="C17" s="4">
        <v>44400000</v>
      </c>
      <c r="D17" s="4"/>
      <c r="E17" s="4">
        <v>506679213600</v>
      </c>
      <c r="F17" s="4"/>
      <c r="G17" s="4">
        <v>553463182800</v>
      </c>
      <c r="H17" s="4"/>
      <c r="I17" s="4">
        <v>-46783969200</v>
      </c>
      <c r="J17" s="4"/>
      <c r="K17" s="4">
        <v>44400000</v>
      </c>
      <c r="L17" s="4"/>
      <c r="M17" s="4">
        <v>506679213600</v>
      </c>
      <c r="N17" s="4"/>
      <c r="O17" s="4">
        <v>553463182800</v>
      </c>
      <c r="P17" s="4"/>
      <c r="Q17" s="4">
        <v>-46783969200</v>
      </c>
      <c r="S17" s="2"/>
      <c r="T17" s="4"/>
      <c r="X17" s="20"/>
      <c r="Y17" s="20"/>
      <c r="Z17" s="20"/>
      <c r="AA17" s="20"/>
      <c r="AB17" s="20"/>
    </row>
    <row r="18" spans="1:28" ht="18.75" customHeight="1">
      <c r="A18" s="2" t="s">
        <v>59</v>
      </c>
      <c r="C18" s="4">
        <v>17000000</v>
      </c>
      <c r="D18" s="4"/>
      <c r="E18" s="4">
        <v>123192616500</v>
      </c>
      <c r="F18" s="4"/>
      <c r="G18" s="4">
        <v>127417329000</v>
      </c>
      <c r="H18" s="4"/>
      <c r="I18" s="4">
        <v>-4224712500</v>
      </c>
      <c r="J18" s="4"/>
      <c r="K18" s="4">
        <v>17000000</v>
      </c>
      <c r="L18" s="4"/>
      <c r="M18" s="4">
        <v>123192616500</v>
      </c>
      <c r="N18" s="4"/>
      <c r="O18" s="4">
        <v>127417329000</v>
      </c>
      <c r="P18" s="4"/>
      <c r="Q18" s="4">
        <v>-4224712500</v>
      </c>
      <c r="S18" s="2"/>
      <c r="T18" s="4"/>
      <c r="X18" s="19"/>
      <c r="Y18" s="19"/>
      <c r="Z18" s="19"/>
      <c r="AA18" s="19"/>
      <c r="AB18" s="19"/>
    </row>
    <row r="19" spans="1:28" ht="18.75" customHeight="1">
      <c r="A19" s="2" t="s">
        <v>52</v>
      </c>
      <c r="C19" s="4">
        <v>85000000</v>
      </c>
      <c r="D19" s="4"/>
      <c r="E19" s="4">
        <v>152089650000</v>
      </c>
      <c r="F19" s="4"/>
      <c r="G19" s="4">
        <v>162651431250</v>
      </c>
      <c r="H19" s="4"/>
      <c r="I19" s="4">
        <v>-10561781250</v>
      </c>
      <c r="J19" s="4"/>
      <c r="K19" s="4">
        <v>85000000</v>
      </c>
      <c r="L19" s="4"/>
      <c r="M19" s="4">
        <v>152089650000</v>
      </c>
      <c r="N19" s="4"/>
      <c r="O19" s="4">
        <v>162651431250</v>
      </c>
      <c r="P19" s="4"/>
      <c r="Q19" s="4">
        <v>-10561781250</v>
      </c>
      <c r="S19" s="2"/>
      <c r="T19" s="4"/>
      <c r="X19" s="20"/>
      <c r="Y19" s="20"/>
      <c r="Z19" s="20"/>
      <c r="AA19" s="20"/>
      <c r="AB19" s="20"/>
    </row>
    <row r="20" spans="1:28" ht="18.75" customHeight="1">
      <c r="A20" s="2" t="s">
        <v>38</v>
      </c>
      <c r="C20" s="4">
        <v>13304756</v>
      </c>
      <c r="D20" s="4"/>
      <c r="E20" s="4">
        <v>134107509996</v>
      </c>
      <c r="F20" s="4"/>
      <c r="G20" s="4">
        <v>142836401179</v>
      </c>
      <c r="H20" s="4"/>
      <c r="I20" s="4">
        <v>-8728891182</v>
      </c>
      <c r="J20" s="4"/>
      <c r="K20" s="4">
        <v>13304756</v>
      </c>
      <c r="L20" s="4"/>
      <c r="M20" s="4">
        <v>134107509996</v>
      </c>
      <c r="N20" s="4"/>
      <c r="O20" s="4">
        <v>142836401179</v>
      </c>
      <c r="P20" s="4"/>
      <c r="Q20" s="4">
        <v>-8728891182</v>
      </c>
      <c r="S20" s="2"/>
      <c r="T20" s="4"/>
      <c r="X20" s="19"/>
      <c r="Y20" s="19"/>
      <c r="Z20" s="19"/>
      <c r="AA20" s="19"/>
      <c r="AB20" s="19"/>
    </row>
    <row r="21" spans="1:28" ht="18.75" customHeight="1">
      <c r="A21" s="2" t="s">
        <v>40</v>
      </c>
      <c r="C21" s="4">
        <v>10233871</v>
      </c>
      <c r="D21" s="4"/>
      <c r="E21" s="4">
        <v>140387116652</v>
      </c>
      <c r="F21" s="4"/>
      <c r="G21" s="4">
        <v>148557953710</v>
      </c>
      <c r="H21" s="4"/>
      <c r="I21" s="4">
        <v>-8170837057</v>
      </c>
      <c r="J21" s="4"/>
      <c r="K21" s="4">
        <v>10233871</v>
      </c>
      <c r="L21" s="4"/>
      <c r="M21" s="4">
        <v>140387116652</v>
      </c>
      <c r="N21" s="4"/>
      <c r="O21" s="4">
        <v>148557953710</v>
      </c>
      <c r="P21" s="4"/>
      <c r="Q21" s="4">
        <v>-8170837057</v>
      </c>
      <c r="S21" s="2"/>
      <c r="T21" s="4"/>
      <c r="X21" s="20"/>
      <c r="Y21" s="20"/>
      <c r="Z21" s="20"/>
      <c r="AA21" s="20"/>
      <c r="AB21" s="20"/>
    </row>
    <row r="22" spans="1:28" ht="18.75" customHeight="1">
      <c r="A22" s="2" t="s">
        <v>39</v>
      </c>
      <c r="C22" s="4">
        <v>16000000</v>
      </c>
      <c r="D22" s="4"/>
      <c r="E22" s="4">
        <v>145369872000</v>
      </c>
      <c r="F22" s="4"/>
      <c r="G22" s="4">
        <v>162706104000</v>
      </c>
      <c r="H22" s="4"/>
      <c r="I22" s="4">
        <v>-17336232000</v>
      </c>
      <c r="J22" s="4"/>
      <c r="K22" s="4">
        <v>16000000</v>
      </c>
      <c r="L22" s="4"/>
      <c r="M22" s="4">
        <v>145369872000</v>
      </c>
      <c r="N22" s="4"/>
      <c r="O22" s="4">
        <v>162706104000</v>
      </c>
      <c r="P22" s="4"/>
      <c r="Q22" s="4">
        <v>-17336232000</v>
      </c>
      <c r="S22" s="2"/>
      <c r="T22" s="4"/>
      <c r="X22" s="19"/>
      <c r="Y22" s="19"/>
      <c r="Z22" s="19"/>
      <c r="AA22" s="19"/>
      <c r="AB22" s="19"/>
    </row>
    <row r="23" spans="1:28" ht="18.75" customHeight="1">
      <c r="A23" s="2" t="s">
        <v>41</v>
      </c>
      <c r="C23" s="4">
        <v>31000000</v>
      </c>
      <c r="D23" s="4"/>
      <c r="E23" s="4">
        <v>449598874500</v>
      </c>
      <c r="F23" s="4"/>
      <c r="G23" s="4">
        <v>455761984500</v>
      </c>
      <c r="H23" s="4"/>
      <c r="I23" s="4">
        <v>-6163110000</v>
      </c>
      <c r="J23" s="4"/>
      <c r="K23" s="4">
        <v>31000000</v>
      </c>
      <c r="L23" s="4"/>
      <c r="M23" s="4">
        <v>449598874500</v>
      </c>
      <c r="N23" s="4"/>
      <c r="O23" s="4">
        <v>455761984500</v>
      </c>
      <c r="P23" s="4"/>
      <c r="Q23" s="4">
        <v>-6163110000</v>
      </c>
      <c r="S23" s="2"/>
      <c r="T23" s="4"/>
      <c r="X23" s="20"/>
      <c r="Y23" s="20"/>
      <c r="Z23" s="20"/>
      <c r="AA23" s="20"/>
      <c r="AB23" s="20"/>
    </row>
    <row r="24" spans="1:28" ht="18.75" customHeight="1">
      <c r="A24" s="2" t="s">
        <v>30</v>
      </c>
      <c r="C24" s="4">
        <v>4000001</v>
      </c>
      <c r="D24" s="4"/>
      <c r="E24" s="4">
        <v>33002468250</v>
      </c>
      <c r="F24" s="4"/>
      <c r="G24" s="4">
        <v>29304601326</v>
      </c>
      <c r="H24" s="4"/>
      <c r="I24" s="4">
        <v>3697866924</v>
      </c>
      <c r="J24" s="4"/>
      <c r="K24" s="4">
        <v>4000001</v>
      </c>
      <c r="L24" s="4"/>
      <c r="M24" s="4">
        <v>33002468250</v>
      </c>
      <c r="N24" s="4"/>
      <c r="O24" s="4">
        <v>29304601326</v>
      </c>
      <c r="P24" s="4"/>
      <c r="Q24" s="4">
        <v>3697866924</v>
      </c>
      <c r="S24" s="2"/>
      <c r="T24" s="4"/>
      <c r="X24" s="19"/>
      <c r="Y24" s="19"/>
      <c r="Z24" s="19"/>
      <c r="AA24" s="19"/>
      <c r="AB24" s="19"/>
    </row>
    <row r="25" spans="1:28" ht="18.75" customHeight="1">
      <c r="A25" s="2" t="s">
        <v>55</v>
      </c>
      <c r="C25" s="4">
        <v>3100000</v>
      </c>
      <c r="D25" s="4"/>
      <c r="E25" s="4">
        <v>98209157850</v>
      </c>
      <c r="F25" s="4"/>
      <c r="G25" s="4">
        <v>82246702950</v>
      </c>
      <c r="H25" s="4"/>
      <c r="I25" s="4">
        <v>15962454900</v>
      </c>
      <c r="J25" s="4"/>
      <c r="K25" s="4">
        <v>3100000</v>
      </c>
      <c r="L25" s="4"/>
      <c r="M25" s="4">
        <v>98209157850</v>
      </c>
      <c r="N25" s="4"/>
      <c r="O25" s="4">
        <v>82246702950</v>
      </c>
      <c r="P25" s="4"/>
      <c r="Q25" s="4">
        <v>15962454900</v>
      </c>
      <c r="S25" s="2"/>
      <c r="T25" s="4"/>
      <c r="X25" s="20"/>
      <c r="Y25" s="20"/>
      <c r="Z25" s="20"/>
      <c r="AA25" s="20"/>
      <c r="AB25" s="20"/>
    </row>
    <row r="26" spans="1:28" ht="18.75" customHeight="1">
      <c r="A26" s="2" t="s">
        <v>29</v>
      </c>
      <c r="C26" s="4">
        <v>5818182</v>
      </c>
      <c r="D26" s="4"/>
      <c r="E26" s="4">
        <v>44533441391</v>
      </c>
      <c r="F26" s="4"/>
      <c r="G26" s="4">
        <v>52861773288</v>
      </c>
      <c r="H26" s="4"/>
      <c r="I26" s="4">
        <v>-8328331896</v>
      </c>
      <c r="J26" s="4"/>
      <c r="K26" s="4">
        <v>5818182</v>
      </c>
      <c r="L26" s="4"/>
      <c r="M26" s="4">
        <v>44533441391</v>
      </c>
      <c r="N26" s="4"/>
      <c r="O26" s="4">
        <v>52861773288</v>
      </c>
      <c r="P26" s="4"/>
      <c r="Q26" s="4">
        <v>-8328331896</v>
      </c>
      <c r="S26" s="2"/>
      <c r="T26" s="4"/>
      <c r="X26" s="19"/>
      <c r="Y26" s="19"/>
      <c r="Z26" s="19"/>
      <c r="AA26" s="19"/>
      <c r="AB26" s="19"/>
    </row>
    <row r="27" spans="1:28" ht="18.75" customHeight="1">
      <c r="A27" s="2" t="s">
        <v>34</v>
      </c>
      <c r="C27" s="4">
        <v>900000</v>
      </c>
      <c r="D27" s="4"/>
      <c r="E27" s="4">
        <v>21999320550</v>
      </c>
      <c r="F27" s="4"/>
      <c r="G27" s="4">
        <v>23976486000</v>
      </c>
      <c r="H27" s="4"/>
      <c r="I27" s="4">
        <v>-1977165450</v>
      </c>
      <c r="J27" s="4"/>
      <c r="K27" s="4">
        <v>900000</v>
      </c>
      <c r="L27" s="4"/>
      <c r="M27" s="4">
        <v>21999320550</v>
      </c>
      <c r="N27" s="4"/>
      <c r="O27" s="4">
        <v>23976486000</v>
      </c>
      <c r="P27" s="4"/>
      <c r="Q27" s="4">
        <v>-1977165450</v>
      </c>
      <c r="S27" s="2"/>
      <c r="T27" s="4"/>
      <c r="X27" s="20"/>
      <c r="Y27" s="20"/>
      <c r="Z27" s="20"/>
      <c r="AA27" s="20"/>
      <c r="AB27" s="20"/>
    </row>
    <row r="28" spans="1:28" ht="18.75" customHeight="1">
      <c r="A28" s="2" t="s">
        <v>36</v>
      </c>
      <c r="C28" s="4">
        <v>4000000</v>
      </c>
      <c r="D28" s="4"/>
      <c r="E28" s="4">
        <v>82983294000</v>
      </c>
      <c r="F28" s="4"/>
      <c r="G28" s="4">
        <v>91253790000</v>
      </c>
      <c r="H28" s="4"/>
      <c r="I28" s="4">
        <v>-8270496000</v>
      </c>
      <c r="J28" s="4"/>
      <c r="K28" s="4">
        <v>4000000</v>
      </c>
      <c r="L28" s="4"/>
      <c r="M28" s="4">
        <v>82983294000</v>
      </c>
      <c r="N28" s="4"/>
      <c r="O28" s="4">
        <v>91253790000</v>
      </c>
      <c r="P28" s="4"/>
      <c r="Q28" s="4">
        <v>-8270496000</v>
      </c>
      <c r="S28" s="2"/>
      <c r="T28" s="4"/>
      <c r="X28" s="19"/>
      <c r="Y28" s="19"/>
      <c r="Z28" s="19"/>
      <c r="AA28" s="19"/>
      <c r="AB28" s="19"/>
    </row>
    <row r="29" spans="1:28" ht="18.75" customHeight="1">
      <c r="A29" s="2" t="s">
        <v>53</v>
      </c>
      <c r="C29" s="4">
        <v>2000000</v>
      </c>
      <c r="D29" s="4"/>
      <c r="E29" s="4">
        <v>60736455000</v>
      </c>
      <c r="F29" s="4"/>
      <c r="G29" s="4">
        <v>61233480000</v>
      </c>
      <c r="H29" s="4"/>
      <c r="I29" s="4">
        <v>-497025000</v>
      </c>
      <c r="J29" s="4"/>
      <c r="K29" s="4">
        <v>2000000</v>
      </c>
      <c r="L29" s="4"/>
      <c r="M29" s="4">
        <v>60736455000</v>
      </c>
      <c r="N29" s="4"/>
      <c r="O29" s="4">
        <v>61233480000</v>
      </c>
      <c r="P29" s="4"/>
      <c r="Q29" s="4">
        <v>-497025000</v>
      </c>
      <c r="S29" s="2"/>
      <c r="T29" s="4"/>
      <c r="X29" s="20"/>
      <c r="Y29" s="20"/>
      <c r="Z29" s="20"/>
      <c r="AA29" s="20"/>
      <c r="AB29" s="20"/>
    </row>
    <row r="30" spans="1:28" ht="18.75" customHeight="1">
      <c r="A30" s="2" t="s">
        <v>22</v>
      </c>
      <c r="C30" s="4">
        <v>780134</v>
      </c>
      <c r="D30" s="4"/>
      <c r="E30" s="4">
        <v>127839889615</v>
      </c>
      <c r="F30" s="4"/>
      <c r="G30" s="4">
        <v>135711135472</v>
      </c>
      <c r="H30" s="4"/>
      <c r="I30" s="4">
        <v>-7871245856</v>
      </c>
      <c r="J30" s="4"/>
      <c r="K30" s="4">
        <v>780134</v>
      </c>
      <c r="L30" s="4"/>
      <c r="M30" s="4">
        <v>127839889615</v>
      </c>
      <c r="N30" s="4"/>
      <c r="O30" s="4">
        <v>135711135472</v>
      </c>
      <c r="P30" s="4"/>
      <c r="Q30" s="4">
        <v>-7871245856</v>
      </c>
      <c r="S30" s="2"/>
      <c r="T30" s="4"/>
      <c r="X30" s="19"/>
      <c r="Y30" s="19"/>
      <c r="Z30" s="19"/>
      <c r="AA30" s="19"/>
      <c r="AB30" s="19"/>
    </row>
    <row r="31" spans="1:28" ht="18.75" customHeight="1">
      <c r="A31" s="2" t="s">
        <v>50</v>
      </c>
      <c r="C31" s="4">
        <v>49380632</v>
      </c>
      <c r="D31" s="4"/>
      <c r="E31" s="4">
        <v>105683917516</v>
      </c>
      <c r="F31" s="4"/>
      <c r="G31" s="4">
        <v>115992149137</v>
      </c>
      <c r="H31" s="4"/>
      <c r="I31" s="4">
        <v>-10308231620</v>
      </c>
      <c r="J31" s="4"/>
      <c r="K31" s="4">
        <v>49380632</v>
      </c>
      <c r="L31" s="4"/>
      <c r="M31" s="4">
        <v>105683917516</v>
      </c>
      <c r="N31" s="4"/>
      <c r="O31" s="4">
        <v>115992149137</v>
      </c>
      <c r="P31" s="4"/>
      <c r="Q31" s="4">
        <v>-10308231620</v>
      </c>
      <c r="S31" s="2"/>
      <c r="T31" s="4"/>
      <c r="X31" s="20"/>
      <c r="Y31" s="20"/>
      <c r="Z31" s="20"/>
      <c r="AA31" s="20"/>
      <c r="AB31" s="20"/>
    </row>
    <row r="32" spans="1:28" ht="18.75" customHeight="1">
      <c r="A32" s="2" t="s">
        <v>23</v>
      </c>
      <c r="C32" s="4">
        <v>500000</v>
      </c>
      <c r="D32" s="4"/>
      <c r="E32" s="4">
        <v>71000021250</v>
      </c>
      <c r="F32" s="4"/>
      <c r="G32" s="4">
        <v>70204781250</v>
      </c>
      <c r="H32" s="4"/>
      <c r="I32" s="4">
        <v>795240000</v>
      </c>
      <c r="J32" s="4"/>
      <c r="K32" s="4">
        <v>500000</v>
      </c>
      <c r="L32" s="4"/>
      <c r="M32" s="4">
        <v>71000021250</v>
      </c>
      <c r="N32" s="4"/>
      <c r="O32" s="4">
        <v>70204781250</v>
      </c>
      <c r="P32" s="4"/>
      <c r="Q32" s="4">
        <v>795240000</v>
      </c>
      <c r="S32" s="2"/>
      <c r="T32" s="4"/>
      <c r="X32" s="19"/>
      <c r="Y32" s="19"/>
      <c r="Z32" s="19"/>
      <c r="AA32" s="19"/>
      <c r="AB32" s="19"/>
    </row>
    <row r="33" spans="1:28" ht="18.75" customHeight="1">
      <c r="A33" s="2" t="s">
        <v>24</v>
      </c>
      <c r="C33" s="4">
        <v>2450000</v>
      </c>
      <c r="D33" s="4"/>
      <c r="E33" s="4">
        <v>192641919750</v>
      </c>
      <c r="F33" s="4"/>
      <c r="G33" s="4">
        <v>194468486625</v>
      </c>
      <c r="H33" s="4"/>
      <c r="I33" s="4">
        <v>-1826566875</v>
      </c>
      <c r="J33" s="4"/>
      <c r="K33" s="4">
        <v>2450000</v>
      </c>
      <c r="L33" s="4"/>
      <c r="M33" s="4">
        <v>192641919750</v>
      </c>
      <c r="N33" s="4"/>
      <c r="O33" s="4">
        <v>194468486625</v>
      </c>
      <c r="P33" s="4"/>
      <c r="Q33" s="4">
        <v>-1826566875</v>
      </c>
      <c r="S33" s="2"/>
      <c r="T33" s="4"/>
      <c r="X33" s="20"/>
      <c r="Y33" s="20"/>
      <c r="Z33" s="20"/>
      <c r="AA33" s="20"/>
      <c r="AB33" s="20"/>
    </row>
    <row r="34" spans="1:28" ht="18.75" customHeight="1">
      <c r="A34" s="2" t="s">
        <v>47</v>
      </c>
      <c r="C34" s="4">
        <v>3573734</v>
      </c>
      <c r="D34" s="4"/>
      <c r="E34" s="4">
        <v>122382601239</v>
      </c>
      <c r="F34" s="4"/>
      <c r="G34" s="4">
        <v>123625965837</v>
      </c>
      <c r="H34" s="4"/>
      <c r="I34" s="4">
        <v>-1243364597</v>
      </c>
      <c r="J34" s="4"/>
      <c r="K34" s="4">
        <v>3573734</v>
      </c>
      <c r="L34" s="4"/>
      <c r="M34" s="4">
        <v>122382601239</v>
      </c>
      <c r="N34" s="4"/>
      <c r="O34" s="4">
        <v>123625965837</v>
      </c>
      <c r="P34" s="4"/>
      <c r="Q34" s="4">
        <v>-1243364597</v>
      </c>
      <c r="S34" s="2"/>
      <c r="T34" s="4"/>
      <c r="X34" s="19"/>
      <c r="Y34" s="19"/>
      <c r="Z34" s="19"/>
      <c r="AA34" s="19"/>
      <c r="AB34" s="19"/>
    </row>
    <row r="35" spans="1:28" ht="18.75" customHeight="1">
      <c r="A35" s="2" t="s">
        <v>46</v>
      </c>
      <c r="C35" s="4">
        <v>20884146</v>
      </c>
      <c r="D35" s="4"/>
      <c r="E35" s="4">
        <v>178119816142</v>
      </c>
      <c r="F35" s="4"/>
      <c r="G35" s="4">
        <v>173967839076</v>
      </c>
      <c r="H35" s="4"/>
      <c r="I35" s="4">
        <v>4151977066</v>
      </c>
      <c r="J35" s="4"/>
      <c r="K35" s="4">
        <v>20884146</v>
      </c>
      <c r="L35" s="4"/>
      <c r="M35" s="4">
        <v>178119816142</v>
      </c>
      <c r="N35" s="4"/>
      <c r="O35" s="4">
        <v>173967839076</v>
      </c>
      <c r="P35" s="4"/>
      <c r="Q35" s="4">
        <v>4151977066</v>
      </c>
      <c r="S35" s="2"/>
      <c r="T35" s="4"/>
      <c r="X35" s="20"/>
      <c r="Y35" s="20"/>
      <c r="Z35" s="20"/>
      <c r="AA35" s="20"/>
      <c r="AB35" s="20"/>
    </row>
    <row r="36" spans="1:28" ht="18.75" customHeight="1">
      <c r="A36" s="2" t="s">
        <v>35</v>
      </c>
      <c r="C36" s="4">
        <v>14950000</v>
      </c>
      <c r="D36" s="4"/>
      <c r="E36" s="4">
        <v>249516987525</v>
      </c>
      <c r="F36" s="4"/>
      <c r="G36" s="4">
        <v>249665598000</v>
      </c>
      <c r="H36" s="4"/>
      <c r="I36" s="4">
        <v>-148610475</v>
      </c>
      <c r="J36" s="4"/>
      <c r="K36" s="4">
        <v>14950000</v>
      </c>
      <c r="L36" s="4"/>
      <c r="M36" s="4">
        <v>249516987525</v>
      </c>
      <c r="N36" s="4"/>
      <c r="O36" s="4">
        <v>249665598000</v>
      </c>
      <c r="P36" s="4"/>
      <c r="Q36" s="4">
        <v>-148610475</v>
      </c>
      <c r="S36" s="2"/>
      <c r="T36" s="4"/>
      <c r="X36" s="19"/>
      <c r="Y36" s="19"/>
      <c r="Z36" s="19"/>
      <c r="AA36" s="19"/>
      <c r="AB36" s="19"/>
    </row>
    <row r="37" spans="1:28" ht="18.75" customHeight="1">
      <c r="A37" s="2" t="s">
        <v>67</v>
      </c>
      <c r="C37" s="4">
        <v>3000000</v>
      </c>
      <c r="D37" s="4"/>
      <c r="E37" s="4">
        <v>75150180000</v>
      </c>
      <c r="F37" s="4"/>
      <c r="G37" s="4">
        <v>67909952524</v>
      </c>
      <c r="H37" s="4"/>
      <c r="I37" s="4">
        <v>7240227476</v>
      </c>
      <c r="J37" s="4"/>
      <c r="K37" s="4">
        <v>3000000</v>
      </c>
      <c r="L37" s="4"/>
      <c r="M37" s="4">
        <v>75150180000</v>
      </c>
      <c r="N37" s="4"/>
      <c r="O37" s="4">
        <v>67909952524</v>
      </c>
      <c r="P37" s="4"/>
      <c r="Q37" s="4">
        <v>7240227476</v>
      </c>
      <c r="S37" s="2"/>
      <c r="T37" s="4"/>
      <c r="X37" s="20"/>
      <c r="Y37" s="20"/>
      <c r="Z37" s="20"/>
      <c r="AA37" s="20"/>
      <c r="AB37" s="20"/>
    </row>
    <row r="38" spans="1:28" ht="18.75" customHeight="1">
      <c r="A38" s="2" t="s">
        <v>43</v>
      </c>
      <c r="C38" s="4">
        <v>9000000</v>
      </c>
      <c r="D38" s="4"/>
      <c r="E38" s="4">
        <v>116393314500</v>
      </c>
      <c r="F38" s="4"/>
      <c r="G38" s="4">
        <v>101005420508</v>
      </c>
      <c r="H38" s="4"/>
      <c r="I38" s="4">
        <v>15387893992</v>
      </c>
      <c r="J38" s="4"/>
      <c r="K38" s="4">
        <v>9000000</v>
      </c>
      <c r="L38" s="4"/>
      <c r="M38" s="4">
        <v>116393314500</v>
      </c>
      <c r="N38" s="4"/>
      <c r="O38" s="4">
        <v>101005420508</v>
      </c>
      <c r="P38" s="4"/>
      <c r="Q38" s="4">
        <v>15387893992</v>
      </c>
      <c r="S38" s="2"/>
      <c r="T38" s="4"/>
      <c r="X38" s="19"/>
      <c r="Y38" s="19"/>
      <c r="Z38" s="19"/>
      <c r="AA38" s="19"/>
      <c r="AB38" s="19"/>
    </row>
    <row r="39" spans="1:28" ht="18.75" customHeight="1">
      <c r="A39" s="2" t="s">
        <v>42</v>
      </c>
      <c r="C39" s="4">
        <v>4000000</v>
      </c>
      <c r="D39" s="4"/>
      <c r="E39" s="4">
        <v>47793924000</v>
      </c>
      <c r="F39" s="4"/>
      <c r="G39" s="4">
        <v>43221294005</v>
      </c>
      <c r="H39" s="4"/>
      <c r="I39" s="4">
        <v>4572629995</v>
      </c>
      <c r="J39" s="4"/>
      <c r="K39" s="4">
        <v>4000000</v>
      </c>
      <c r="L39" s="4"/>
      <c r="M39" s="4">
        <v>47793924000</v>
      </c>
      <c r="N39" s="4"/>
      <c r="O39" s="4">
        <v>43221294005</v>
      </c>
      <c r="P39" s="4"/>
      <c r="Q39" s="4">
        <v>4572629995</v>
      </c>
      <c r="S39" s="2"/>
      <c r="T39" s="4"/>
      <c r="X39" s="20"/>
      <c r="Y39" s="20"/>
      <c r="Z39" s="20"/>
      <c r="AA39" s="20"/>
      <c r="AB39" s="20"/>
    </row>
    <row r="40" spans="1:28" ht="18.75" customHeight="1">
      <c r="A40" s="2" t="s">
        <v>54</v>
      </c>
      <c r="C40" s="4">
        <v>5000000</v>
      </c>
      <c r="D40" s="4"/>
      <c r="E40" s="4">
        <v>105369300000</v>
      </c>
      <c r="F40" s="4"/>
      <c r="G40" s="4">
        <v>101492505000</v>
      </c>
      <c r="H40" s="4"/>
      <c r="I40" s="4">
        <v>3876795000</v>
      </c>
      <c r="J40" s="4"/>
      <c r="K40" s="4">
        <v>5000000</v>
      </c>
      <c r="L40" s="4"/>
      <c r="M40" s="4">
        <v>105369300000</v>
      </c>
      <c r="N40" s="4"/>
      <c r="O40" s="4">
        <v>101492505000</v>
      </c>
      <c r="P40" s="4"/>
      <c r="Q40" s="4">
        <v>3876795000</v>
      </c>
      <c r="S40" s="2"/>
      <c r="T40" s="4"/>
      <c r="X40" s="19"/>
      <c r="Y40" s="19"/>
      <c r="Z40" s="19"/>
      <c r="AA40" s="19"/>
      <c r="AB40" s="19"/>
    </row>
    <row r="41" spans="1:28" ht="18.75" customHeight="1">
      <c r="A41" s="2" t="s">
        <v>15</v>
      </c>
      <c r="C41" s="4">
        <v>34740000</v>
      </c>
      <c r="D41" s="4"/>
      <c r="E41" s="4">
        <v>110920949964</v>
      </c>
      <c r="F41" s="4"/>
      <c r="G41" s="4">
        <v>121211872470</v>
      </c>
      <c r="H41" s="4"/>
      <c r="I41" s="4">
        <v>-10290922506</v>
      </c>
      <c r="J41" s="4"/>
      <c r="K41" s="4">
        <v>34740000</v>
      </c>
      <c r="L41" s="4"/>
      <c r="M41" s="4">
        <v>110920949964</v>
      </c>
      <c r="N41" s="4"/>
      <c r="O41" s="4">
        <v>121211872470</v>
      </c>
      <c r="P41" s="4"/>
      <c r="Q41" s="4">
        <v>-10290922506</v>
      </c>
      <c r="S41" s="2"/>
      <c r="T41" s="4"/>
      <c r="X41" s="20"/>
      <c r="Y41" s="20"/>
      <c r="Z41" s="20"/>
      <c r="AA41" s="20"/>
      <c r="AB41" s="20"/>
    </row>
    <row r="42" spans="1:28" ht="18.75" customHeight="1">
      <c r="A42" s="2" t="s">
        <v>16</v>
      </c>
      <c r="C42" s="4">
        <v>53500000</v>
      </c>
      <c r="D42" s="4"/>
      <c r="E42" s="4">
        <v>203153998500</v>
      </c>
      <c r="F42" s="4"/>
      <c r="G42" s="4">
        <v>213790333500</v>
      </c>
      <c r="H42" s="4"/>
      <c r="I42" s="4">
        <v>-10636335000</v>
      </c>
      <c r="J42" s="4"/>
      <c r="K42" s="4">
        <v>53500000</v>
      </c>
      <c r="L42" s="4"/>
      <c r="M42" s="4">
        <v>203153998500</v>
      </c>
      <c r="N42" s="4"/>
      <c r="O42" s="4">
        <v>213790333500</v>
      </c>
      <c r="P42" s="4"/>
      <c r="Q42" s="4">
        <v>-10636335000</v>
      </c>
      <c r="S42" s="2"/>
      <c r="T42" s="4"/>
      <c r="X42" s="19"/>
      <c r="Y42" s="19"/>
      <c r="Z42" s="19"/>
      <c r="AA42" s="19"/>
      <c r="AB42" s="19"/>
    </row>
    <row r="43" spans="1:28" ht="18.75" customHeight="1">
      <c r="A43" s="2" t="s">
        <v>28</v>
      </c>
      <c r="C43" s="4">
        <v>1100000</v>
      </c>
      <c r="D43" s="4"/>
      <c r="E43" s="4">
        <v>39747089250</v>
      </c>
      <c r="F43" s="4"/>
      <c r="G43" s="4">
        <v>43738200000</v>
      </c>
      <c r="H43" s="4"/>
      <c r="I43" s="4">
        <v>-3991110750</v>
      </c>
      <c r="J43" s="4"/>
      <c r="K43" s="4">
        <v>1100000</v>
      </c>
      <c r="L43" s="4"/>
      <c r="M43" s="4">
        <v>39747089250</v>
      </c>
      <c r="N43" s="4"/>
      <c r="O43" s="4">
        <v>43738200000</v>
      </c>
      <c r="P43" s="4"/>
      <c r="Q43" s="4">
        <v>-3991110750</v>
      </c>
      <c r="S43" s="2"/>
      <c r="T43" s="4"/>
      <c r="X43" s="20"/>
      <c r="Y43" s="20"/>
      <c r="Z43" s="20"/>
      <c r="AA43" s="20"/>
      <c r="AB43" s="20"/>
    </row>
    <row r="44" spans="1:28" ht="18.75" customHeight="1">
      <c r="A44" s="2" t="s">
        <v>56</v>
      </c>
      <c r="C44" s="4">
        <v>6000000</v>
      </c>
      <c r="D44" s="4"/>
      <c r="E44" s="4">
        <v>40139739000</v>
      </c>
      <c r="F44" s="4"/>
      <c r="G44" s="4">
        <v>49205475000</v>
      </c>
      <c r="H44" s="4"/>
      <c r="I44" s="4">
        <v>-9065736000</v>
      </c>
      <c r="J44" s="4"/>
      <c r="K44" s="4">
        <v>6000000</v>
      </c>
      <c r="L44" s="4"/>
      <c r="M44" s="4">
        <v>40139739000</v>
      </c>
      <c r="N44" s="4"/>
      <c r="O44" s="4">
        <v>49205475000</v>
      </c>
      <c r="P44" s="4"/>
      <c r="Q44" s="4">
        <v>-9065736000</v>
      </c>
      <c r="S44" s="2"/>
      <c r="T44" s="4"/>
      <c r="X44" s="19"/>
      <c r="Y44" s="19"/>
      <c r="Z44" s="19"/>
      <c r="AA44" s="19"/>
      <c r="AB44" s="19"/>
    </row>
    <row r="45" spans="1:28" ht="18.75" customHeight="1">
      <c r="A45" s="2" t="s">
        <v>45</v>
      </c>
      <c r="C45" s="4">
        <v>1700000</v>
      </c>
      <c r="D45" s="4"/>
      <c r="E45" s="4">
        <v>14414719050</v>
      </c>
      <c r="F45" s="4"/>
      <c r="G45" s="4">
        <v>16983344250</v>
      </c>
      <c r="H45" s="4"/>
      <c r="I45" s="4">
        <v>-2568625200</v>
      </c>
      <c r="J45" s="4"/>
      <c r="K45" s="4">
        <v>1700000</v>
      </c>
      <c r="L45" s="4"/>
      <c r="M45" s="4">
        <v>14414719050</v>
      </c>
      <c r="N45" s="4"/>
      <c r="O45" s="4">
        <v>16983344250</v>
      </c>
      <c r="P45" s="4"/>
      <c r="Q45" s="4">
        <v>-2568625200</v>
      </c>
      <c r="S45" s="2"/>
      <c r="T45" s="4"/>
      <c r="X45" s="20"/>
      <c r="Y45" s="20"/>
      <c r="Z45" s="20"/>
      <c r="AA45" s="20"/>
      <c r="AB45" s="20"/>
    </row>
    <row r="46" spans="1:28" ht="18.75" customHeight="1">
      <c r="A46" s="2" t="s">
        <v>19</v>
      </c>
      <c r="C46" s="4">
        <v>34263645</v>
      </c>
      <c r="D46" s="4"/>
      <c r="E46" s="4">
        <v>74590910123</v>
      </c>
      <c r="F46" s="4"/>
      <c r="G46" s="4">
        <v>83139913978</v>
      </c>
      <c r="H46" s="4"/>
      <c r="I46" s="4">
        <v>-8549003854</v>
      </c>
      <c r="J46" s="4"/>
      <c r="K46" s="4">
        <v>34263645</v>
      </c>
      <c r="L46" s="4"/>
      <c r="M46" s="4">
        <v>74590910123</v>
      </c>
      <c r="N46" s="4"/>
      <c r="O46" s="4">
        <v>83139913978</v>
      </c>
      <c r="P46" s="4"/>
      <c r="Q46" s="4">
        <v>-8549003854</v>
      </c>
      <c r="S46" s="2"/>
      <c r="T46" s="4"/>
      <c r="X46" s="19"/>
      <c r="Y46" s="19"/>
      <c r="Z46" s="19"/>
      <c r="AA46" s="19"/>
      <c r="AB46" s="19"/>
    </row>
    <row r="47" spans="1:28" ht="18.75" customHeight="1">
      <c r="A47" s="2" t="s">
        <v>25</v>
      </c>
      <c r="C47" s="4">
        <v>24052421</v>
      </c>
      <c r="D47" s="4"/>
      <c r="E47" s="4">
        <v>82056748814</v>
      </c>
      <c r="F47" s="4"/>
      <c r="G47" s="4">
        <v>84352042427</v>
      </c>
      <c r="H47" s="4"/>
      <c r="I47" s="4">
        <v>-2295293612</v>
      </c>
      <c r="J47" s="4"/>
      <c r="K47" s="4">
        <v>24052421</v>
      </c>
      <c r="L47" s="4"/>
      <c r="M47" s="4">
        <v>82056748814</v>
      </c>
      <c r="N47" s="4"/>
      <c r="O47" s="4">
        <v>84352042427</v>
      </c>
      <c r="P47" s="4"/>
      <c r="Q47" s="4">
        <v>-2295293612</v>
      </c>
      <c r="S47" s="2"/>
      <c r="T47" s="4"/>
      <c r="X47" s="20"/>
      <c r="Y47" s="20"/>
      <c r="Z47" s="20"/>
      <c r="AA47" s="20"/>
      <c r="AB47" s="20"/>
    </row>
    <row r="48" spans="1:28" ht="18.75" customHeight="1">
      <c r="A48" s="2" t="s">
        <v>27</v>
      </c>
      <c r="C48" s="4">
        <v>1673330</v>
      </c>
      <c r="D48" s="4"/>
      <c r="E48" s="4">
        <v>11643615805</v>
      </c>
      <c r="F48" s="4"/>
      <c r="G48" s="4">
        <v>12175895421</v>
      </c>
      <c r="H48" s="4"/>
      <c r="I48" s="4">
        <v>-532279615</v>
      </c>
      <c r="J48" s="4"/>
      <c r="K48" s="4">
        <v>1673330</v>
      </c>
      <c r="L48" s="4"/>
      <c r="M48" s="4">
        <v>11643615805</v>
      </c>
      <c r="N48" s="4"/>
      <c r="O48" s="4">
        <v>12175895421</v>
      </c>
      <c r="P48" s="4"/>
      <c r="Q48" s="4">
        <v>-532279615</v>
      </c>
      <c r="S48" s="2"/>
      <c r="T48" s="4"/>
      <c r="X48" s="19"/>
      <c r="Y48" s="19"/>
      <c r="Z48" s="19"/>
      <c r="AA48" s="19"/>
      <c r="AB48" s="19"/>
    </row>
    <row r="49" spans="1:28" ht="18.75" customHeight="1">
      <c r="A49" s="2" t="s">
        <v>65</v>
      </c>
      <c r="C49" s="4">
        <v>1488717</v>
      </c>
      <c r="D49" s="4"/>
      <c r="E49" s="4">
        <v>6919821309</v>
      </c>
      <c r="F49" s="4"/>
      <c r="G49" s="4">
        <v>6635146988</v>
      </c>
      <c r="H49" s="4"/>
      <c r="I49" s="4">
        <v>284674321</v>
      </c>
      <c r="J49" s="4"/>
      <c r="K49" s="4">
        <v>1488717</v>
      </c>
      <c r="L49" s="4"/>
      <c r="M49" s="4">
        <v>6919821309</v>
      </c>
      <c r="N49" s="4"/>
      <c r="O49" s="4">
        <v>6635146988</v>
      </c>
      <c r="P49" s="4"/>
      <c r="Q49" s="4">
        <v>284674321</v>
      </c>
      <c r="S49" s="2"/>
      <c r="T49" s="4"/>
      <c r="X49" s="20"/>
      <c r="Y49" s="20"/>
      <c r="Z49" s="20"/>
      <c r="AA49" s="20"/>
      <c r="AB49" s="20"/>
    </row>
    <row r="50" spans="1:28" ht="18.75" customHeight="1">
      <c r="A50" s="2" t="s">
        <v>64</v>
      </c>
      <c r="C50" s="4">
        <v>1400000</v>
      </c>
      <c r="D50" s="4"/>
      <c r="E50" s="4">
        <v>13067781300</v>
      </c>
      <c r="F50" s="4"/>
      <c r="G50" s="4">
        <v>13157936568</v>
      </c>
      <c r="H50" s="4"/>
      <c r="I50" s="4">
        <v>-90155268</v>
      </c>
      <c r="J50" s="4"/>
      <c r="K50" s="4">
        <v>1400000</v>
      </c>
      <c r="L50" s="4"/>
      <c r="M50" s="4">
        <v>13067781300</v>
      </c>
      <c r="N50" s="4"/>
      <c r="O50" s="4">
        <v>13157936568</v>
      </c>
      <c r="P50" s="4"/>
      <c r="Q50" s="4">
        <v>-90155268</v>
      </c>
      <c r="S50" s="2"/>
      <c r="T50" s="4"/>
      <c r="X50" s="19"/>
      <c r="Y50" s="19"/>
      <c r="Z50" s="19"/>
      <c r="AA50" s="19"/>
      <c r="AB50" s="19"/>
    </row>
    <row r="51" spans="1:28" ht="18.75" customHeight="1">
      <c r="A51" s="2" t="s">
        <v>33</v>
      </c>
      <c r="C51" s="4">
        <v>6000000</v>
      </c>
      <c r="D51" s="4"/>
      <c r="E51" s="4">
        <v>57794067000</v>
      </c>
      <c r="F51" s="4"/>
      <c r="G51" s="4">
        <v>58211568000</v>
      </c>
      <c r="H51" s="4"/>
      <c r="I51" s="4">
        <v>-417501000</v>
      </c>
      <c r="J51" s="4"/>
      <c r="K51" s="4">
        <v>6000000</v>
      </c>
      <c r="L51" s="4"/>
      <c r="M51" s="4">
        <v>57794067000</v>
      </c>
      <c r="N51" s="4"/>
      <c r="O51" s="4">
        <v>58211568000</v>
      </c>
      <c r="P51" s="4"/>
      <c r="Q51" s="4">
        <v>-417501000</v>
      </c>
      <c r="S51" s="2"/>
      <c r="T51" s="4"/>
      <c r="X51" s="20"/>
      <c r="Y51" s="20"/>
      <c r="Z51" s="20"/>
      <c r="AA51" s="20"/>
      <c r="AB51" s="20"/>
    </row>
    <row r="52" spans="1:28" ht="18.75" customHeight="1">
      <c r="A52" s="2" t="s">
        <v>51</v>
      </c>
      <c r="C52" s="4">
        <v>2490764</v>
      </c>
      <c r="D52" s="4"/>
      <c r="E52" s="4">
        <v>43675651352</v>
      </c>
      <c r="F52" s="4"/>
      <c r="G52" s="4">
        <v>42264363298</v>
      </c>
      <c r="H52" s="4"/>
      <c r="I52" s="4">
        <f>1411288054-10</f>
        <v>1411288044</v>
      </c>
      <c r="J52" s="4"/>
      <c r="K52" s="4">
        <v>2490764</v>
      </c>
      <c r="L52" s="4"/>
      <c r="M52" s="4">
        <v>43675651352</v>
      </c>
      <c r="N52" s="4"/>
      <c r="O52" s="4">
        <v>42264363298</v>
      </c>
      <c r="P52" s="4"/>
      <c r="Q52" s="4">
        <v>1411288044</v>
      </c>
      <c r="S52" s="2"/>
      <c r="T52" s="4"/>
      <c r="X52" s="19"/>
      <c r="Y52" s="19"/>
      <c r="Z52" s="19"/>
      <c r="AA52" s="19"/>
      <c r="AB52" s="19"/>
    </row>
    <row r="53" spans="1:28" ht="19.5" customHeight="1" thickBot="1">
      <c r="C53" s="7">
        <f>SUM(C8:C52)</f>
        <v>626833201</v>
      </c>
      <c r="D53" s="4"/>
      <c r="E53" s="7">
        <f>SUM(E8:E52)</f>
        <v>5106008537624</v>
      </c>
      <c r="F53" s="4"/>
      <c r="G53" s="7">
        <f>SUM(G8:G52)</f>
        <v>5265100447570</v>
      </c>
      <c r="H53" s="4"/>
      <c r="I53" s="7">
        <f>SUM(I8:I52)</f>
        <v>-159091909946</v>
      </c>
      <c r="J53" s="4"/>
      <c r="K53" s="7">
        <f>SUM(K8:K52)</f>
        <v>626833201</v>
      </c>
      <c r="L53" s="4"/>
      <c r="M53" s="7">
        <f>SUM(M8:M52)</f>
        <v>5106008537624</v>
      </c>
      <c r="N53" s="4"/>
      <c r="O53" s="7">
        <f>SUM(O8:O52)</f>
        <v>5265100447570</v>
      </c>
      <c r="P53" s="4"/>
      <c r="Q53" s="7">
        <f>SUM(Q8:Q52)</f>
        <v>-159091909946</v>
      </c>
      <c r="S53" s="2"/>
      <c r="T53" s="4"/>
      <c r="X53" s="20"/>
      <c r="Y53" s="20"/>
      <c r="Z53" s="20"/>
      <c r="AA53" s="20"/>
      <c r="AB53" s="20"/>
    </row>
    <row r="54" spans="1:28" ht="19.5" customHeight="1" thickTop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S54" s="2"/>
      <c r="T54" s="4"/>
      <c r="X54" s="19"/>
      <c r="Y54" s="19"/>
      <c r="Z54" s="19"/>
      <c r="AA54" s="19"/>
      <c r="AB54" s="19"/>
    </row>
    <row r="55" spans="1:28" ht="18.7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S55" s="2"/>
      <c r="T55" s="4"/>
      <c r="X55" s="20"/>
      <c r="Y55" s="20"/>
      <c r="Z55" s="20"/>
      <c r="AA55" s="20"/>
      <c r="AB55" s="20"/>
    </row>
    <row r="56" spans="1:28" ht="18.75" customHeight="1">
      <c r="E56" s="4"/>
      <c r="I56" s="11"/>
      <c r="S56" s="2"/>
      <c r="T56" s="4"/>
      <c r="X56" s="19"/>
      <c r="Y56" s="19"/>
      <c r="Z56" s="19"/>
      <c r="AA56" s="19"/>
      <c r="AB56" s="19"/>
    </row>
    <row r="57" spans="1:28" ht="18.75" customHeight="1">
      <c r="E57" s="11"/>
      <c r="I57" s="11"/>
      <c r="S57" s="2"/>
      <c r="T57" s="4"/>
      <c r="X57" s="20"/>
      <c r="Y57" s="20"/>
      <c r="Z57" s="20"/>
      <c r="AA57" s="20"/>
      <c r="AB57" s="20"/>
    </row>
    <row r="58" spans="1:28" ht="18.75" customHeight="1">
      <c r="S58" s="2"/>
      <c r="T58" s="4"/>
      <c r="X58" s="19"/>
      <c r="Y58" s="19"/>
      <c r="Z58" s="19"/>
      <c r="AA58" s="19"/>
      <c r="AB58" s="19"/>
    </row>
    <row r="59" spans="1:28" ht="18.75" customHeight="1">
      <c r="S59" s="2"/>
      <c r="T59" s="4"/>
      <c r="X59" s="20"/>
      <c r="Y59" s="20"/>
      <c r="Z59" s="20"/>
      <c r="AA59" s="20"/>
      <c r="AB59" s="20"/>
    </row>
    <row r="60" spans="1:28" ht="18.75">
      <c r="S60" s="2"/>
      <c r="T60" s="4"/>
    </row>
    <row r="61" spans="1:28" ht="18.75">
      <c r="S61" s="2"/>
      <c r="T61" s="4"/>
    </row>
    <row r="62" spans="1:28" ht="18.75">
      <c r="S62" s="2"/>
      <c r="T62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view="pageBreakPreview" zoomScale="120" zoomScaleNormal="100" zoomScaleSheetLayoutView="120" workbookViewId="0">
      <selection activeCell="Q20" sqref="Q20"/>
    </sheetView>
  </sheetViews>
  <sheetFormatPr defaultRowHeight="15"/>
  <cols>
    <col min="1" max="1" width="30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3.25">
      <c r="A6" s="24" t="s">
        <v>3</v>
      </c>
      <c r="C6" s="25" t="s">
        <v>108</v>
      </c>
      <c r="D6" s="25" t="s">
        <v>108</v>
      </c>
      <c r="E6" s="25" t="s">
        <v>108</v>
      </c>
      <c r="F6" s="25" t="s">
        <v>108</v>
      </c>
      <c r="G6" s="25" t="s">
        <v>108</v>
      </c>
      <c r="H6" s="25" t="s">
        <v>108</v>
      </c>
      <c r="I6" s="25" t="s">
        <v>108</v>
      </c>
      <c r="K6" s="25" t="s">
        <v>109</v>
      </c>
      <c r="L6" s="25" t="s">
        <v>109</v>
      </c>
      <c r="M6" s="25" t="s">
        <v>109</v>
      </c>
      <c r="N6" s="25" t="s">
        <v>109</v>
      </c>
      <c r="O6" s="25" t="s">
        <v>109</v>
      </c>
      <c r="P6" s="25" t="s">
        <v>109</v>
      </c>
      <c r="Q6" s="25" t="s">
        <v>109</v>
      </c>
    </row>
    <row r="7" spans="1:17" ht="23.25">
      <c r="A7" s="25" t="s">
        <v>3</v>
      </c>
      <c r="C7" s="25" t="s">
        <v>7</v>
      </c>
      <c r="E7" s="25" t="s">
        <v>127</v>
      </c>
      <c r="G7" s="25" t="s">
        <v>128</v>
      </c>
      <c r="I7" s="25" t="s">
        <v>130</v>
      </c>
      <c r="K7" s="25" t="s">
        <v>7</v>
      </c>
      <c r="M7" s="25" t="s">
        <v>127</v>
      </c>
      <c r="O7" s="25" t="s">
        <v>128</v>
      </c>
      <c r="Q7" s="25" t="s">
        <v>130</v>
      </c>
    </row>
    <row r="8" spans="1:17" ht="18.75">
      <c r="A8" s="2" t="s">
        <v>63</v>
      </c>
      <c r="C8" s="4">
        <v>600000</v>
      </c>
      <c r="D8" s="4"/>
      <c r="E8" s="4">
        <v>11845748848</v>
      </c>
      <c r="F8" s="4"/>
      <c r="G8" s="4">
        <v>12143314800</v>
      </c>
      <c r="H8" s="4"/>
      <c r="I8" s="4">
        <v>-297565952</v>
      </c>
      <c r="J8" s="4"/>
      <c r="K8" s="4">
        <v>600000</v>
      </c>
      <c r="L8" s="4"/>
      <c r="M8" s="4">
        <v>11845748848</v>
      </c>
      <c r="N8" s="4"/>
      <c r="O8" s="4">
        <v>12143314800</v>
      </c>
      <c r="P8" s="4"/>
      <c r="Q8" s="4">
        <v>-297565952</v>
      </c>
    </row>
    <row r="9" spans="1:17" ht="18.75">
      <c r="A9" s="2" t="s">
        <v>32</v>
      </c>
      <c r="C9" s="4">
        <v>593827</v>
      </c>
      <c r="D9" s="4"/>
      <c r="E9" s="4">
        <v>62071932214</v>
      </c>
      <c r="F9" s="4"/>
      <c r="G9" s="4">
        <v>70835247522</v>
      </c>
      <c r="H9" s="4"/>
      <c r="I9" s="4">
        <v>-8763315308</v>
      </c>
      <c r="J9" s="4"/>
      <c r="K9" s="4">
        <v>593827</v>
      </c>
      <c r="L9" s="4"/>
      <c r="M9" s="4">
        <v>62071932214</v>
      </c>
      <c r="N9" s="4"/>
      <c r="O9" s="4">
        <v>70835247522</v>
      </c>
      <c r="P9" s="4"/>
      <c r="Q9" s="4">
        <v>-8763315308</v>
      </c>
    </row>
    <row r="10" spans="1:17" ht="18.75">
      <c r="A10" s="2" t="s">
        <v>68</v>
      </c>
      <c r="C10" s="4">
        <v>500000</v>
      </c>
      <c r="D10" s="4"/>
      <c r="E10" s="4">
        <v>20502778295</v>
      </c>
      <c r="F10" s="4"/>
      <c r="G10" s="4">
        <v>19964666419</v>
      </c>
      <c r="H10" s="4"/>
      <c r="I10" s="4">
        <v>538111876</v>
      </c>
      <c r="J10" s="4"/>
      <c r="K10" s="4">
        <v>500000</v>
      </c>
      <c r="L10" s="4"/>
      <c r="M10" s="4">
        <v>20502778295</v>
      </c>
      <c r="N10" s="4"/>
      <c r="O10" s="4">
        <v>19964666419</v>
      </c>
      <c r="P10" s="4"/>
      <c r="Q10" s="4">
        <v>538111876</v>
      </c>
    </row>
    <row r="11" spans="1:17" ht="18.75">
      <c r="A11" s="2" t="s">
        <v>31</v>
      </c>
      <c r="C11" s="4">
        <v>4750000</v>
      </c>
      <c r="D11" s="4"/>
      <c r="E11" s="4">
        <v>41931335035</v>
      </c>
      <c r="F11" s="4"/>
      <c r="G11" s="4">
        <v>33713205750</v>
      </c>
      <c r="H11" s="4"/>
      <c r="I11" s="4">
        <v>8218129285</v>
      </c>
      <c r="J11" s="4"/>
      <c r="K11" s="4">
        <v>4750000</v>
      </c>
      <c r="L11" s="4"/>
      <c r="M11" s="4">
        <v>41931335035</v>
      </c>
      <c r="N11" s="4"/>
      <c r="O11" s="4">
        <v>33713205750</v>
      </c>
      <c r="P11" s="4"/>
      <c r="Q11" s="4">
        <v>8218129285</v>
      </c>
    </row>
    <row r="12" spans="1:17" ht="18.75">
      <c r="A12" s="2" t="s">
        <v>69</v>
      </c>
      <c r="C12" s="4">
        <v>2500000</v>
      </c>
      <c r="D12" s="4"/>
      <c r="E12" s="4">
        <v>57356685701</v>
      </c>
      <c r="F12" s="4"/>
      <c r="G12" s="4">
        <v>50044900000</v>
      </c>
      <c r="H12" s="4"/>
      <c r="I12" s="4">
        <v>7311785701</v>
      </c>
      <c r="J12" s="4"/>
      <c r="K12" s="4">
        <v>2500000</v>
      </c>
      <c r="L12" s="4"/>
      <c r="M12" s="4">
        <v>57356685701</v>
      </c>
      <c r="N12" s="4"/>
      <c r="O12" s="4">
        <v>50044900000</v>
      </c>
      <c r="P12" s="4"/>
      <c r="Q12" s="4">
        <v>7311785701</v>
      </c>
    </row>
    <row r="13" spans="1:17" ht="18.75">
      <c r="A13" s="2" t="s">
        <v>58</v>
      </c>
      <c r="C13" s="4">
        <v>16700000</v>
      </c>
      <c r="D13" s="4"/>
      <c r="E13" s="4">
        <v>265824068572</v>
      </c>
      <c r="F13" s="4"/>
      <c r="G13" s="4">
        <v>279886706100</v>
      </c>
      <c r="H13" s="4"/>
      <c r="I13" s="4">
        <v>-14062637528</v>
      </c>
      <c r="J13" s="4"/>
      <c r="K13" s="4">
        <v>16700000</v>
      </c>
      <c r="L13" s="4"/>
      <c r="M13" s="4">
        <v>265824068572</v>
      </c>
      <c r="N13" s="4"/>
      <c r="O13" s="4">
        <v>279886706100</v>
      </c>
      <c r="P13" s="4"/>
      <c r="Q13" s="4">
        <v>-14062637528</v>
      </c>
    </row>
    <row r="14" spans="1:17" ht="18.75">
      <c r="A14" s="2" t="s">
        <v>43</v>
      </c>
      <c r="C14" s="4">
        <v>98854</v>
      </c>
      <c r="D14" s="4"/>
      <c r="E14" s="4">
        <v>1073133978</v>
      </c>
      <c r="F14" s="4"/>
      <c r="G14" s="4">
        <v>1109421085</v>
      </c>
      <c r="H14" s="4"/>
      <c r="I14" s="4">
        <v>-36287107</v>
      </c>
      <c r="J14" s="4"/>
      <c r="K14" s="4">
        <v>98854</v>
      </c>
      <c r="L14" s="4"/>
      <c r="M14" s="4">
        <v>1073133978</v>
      </c>
      <c r="N14" s="4"/>
      <c r="O14" s="4">
        <v>1109421085</v>
      </c>
      <c r="P14" s="4"/>
      <c r="Q14" s="4">
        <v>-36287107</v>
      </c>
    </row>
    <row r="15" spans="1:17" ht="18.75">
      <c r="A15" s="2" t="s">
        <v>42</v>
      </c>
      <c r="C15" s="4">
        <v>3800000</v>
      </c>
      <c r="D15" s="4"/>
      <c r="E15" s="4">
        <v>35388293478</v>
      </c>
      <c r="F15" s="4"/>
      <c r="G15" s="4">
        <v>41060229295</v>
      </c>
      <c r="H15" s="4"/>
      <c r="I15" s="4">
        <v>-5671935817</v>
      </c>
      <c r="J15" s="4"/>
      <c r="K15" s="4">
        <v>3800000</v>
      </c>
      <c r="L15" s="4"/>
      <c r="M15" s="4">
        <v>35388293478</v>
      </c>
      <c r="N15" s="4"/>
      <c r="O15" s="4">
        <v>41060229295</v>
      </c>
      <c r="P15" s="4"/>
      <c r="Q15" s="4">
        <v>-5671935817</v>
      </c>
    </row>
    <row r="16" spans="1:17" ht="18.75">
      <c r="A16" s="2" t="s">
        <v>26</v>
      </c>
      <c r="C16" s="4">
        <v>25453</v>
      </c>
      <c r="D16" s="4"/>
      <c r="E16" s="4">
        <v>25453000</v>
      </c>
      <c r="F16" s="4"/>
      <c r="G16" s="4">
        <v>25301554</v>
      </c>
      <c r="H16" s="4"/>
      <c r="I16" s="4">
        <v>151446</v>
      </c>
      <c r="J16" s="4"/>
      <c r="K16" s="4">
        <v>25453</v>
      </c>
      <c r="L16" s="4"/>
      <c r="M16" s="4">
        <v>25453000</v>
      </c>
      <c r="N16" s="4"/>
      <c r="O16" s="4">
        <v>25301554</v>
      </c>
      <c r="P16" s="4"/>
      <c r="Q16" s="4">
        <v>151446</v>
      </c>
    </row>
    <row r="17" spans="1:17" ht="18.75">
      <c r="A17" s="2" t="s">
        <v>25</v>
      </c>
      <c r="C17" s="4">
        <v>4371190</v>
      </c>
      <c r="D17" s="4"/>
      <c r="E17" s="4">
        <v>15430885879</v>
      </c>
      <c r="F17" s="4"/>
      <c r="G17" s="4">
        <v>15329800108</v>
      </c>
      <c r="H17" s="4"/>
      <c r="I17" s="4">
        <v>101085771</v>
      </c>
      <c r="J17" s="4"/>
      <c r="K17" s="4">
        <v>4371190</v>
      </c>
      <c r="L17" s="4"/>
      <c r="M17" s="4">
        <v>15430885879</v>
      </c>
      <c r="N17" s="4"/>
      <c r="O17" s="4">
        <v>15329800108</v>
      </c>
      <c r="P17" s="4"/>
      <c r="Q17" s="4">
        <v>101085771</v>
      </c>
    </row>
    <row r="18" spans="1:17" ht="18.75">
      <c r="A18" s="2" t="s">
        <v>26</v>
      </c>
      <c r="C18" s="4">
        <v>25453</v>
      </c>
      <c r="D18" s="4"/>
      <c r="E18" s="4">
        <v>130176505</v>
      </c>
      <c r="F18" s="4"/>
      <c r="G18" s="4">
        <v>25453000</v>
      </c>
      <c r="H18" s="4"/>
      <c r="I18" s="4">
        <v>104723505</v>
      </c>
      <c r="J18" s="4"/>
      <c r="K18" s="4">
        <v>25453</v>
      </c>
      <c r="L18" s="4"/>
      <c r="M18" s="4">
        <v>130176505</v>
      </c>
      <c r="N18" s="4"/>
      <c r="O18" s="4">
        <v>25453000</v>
      </c>
      <c r="P18" s="4"/>
      <c r="Q18" s="4">
        <v>104723505</v>
      </c>
    </row>
    <row r="19" spans="1:17" ht="18.75">
      <c r="A19" s="2" t="s">
        <v>27</v>
      </c>
      <c r="C19" s="4">
        <v>2500000</v>
      </c>
      <c r="D19" s="4"/>
      <c r="E19" s="4">
        <v>17386496581</v>
      </c>
      <c r="F19" s="4"/>
      <c r="G19" s="4">
        <v>18191114964</v>
      </c>
      <c r="H19" s="4"/>
      <c r="I19" s="4">
        <v>-804618383</v>
      </c>
      <c r="J19" s="4"/>
      <c r="K19" s="4">
        <v>2500000</v>
      </c>
      <c r="L19" s="4"/>
      <c r="M19" s="4">
        <v>17386496581</v>
      </c>
      <c r="N19" s="4"/>
      <c r="O19" s="4">
        <v>18191114964</v>
      </c>
      <c r="P19" s="4"/>
      <c r="Q19" s="4">
        <v>-804618383</v>
      </c>
    </row>
    <row r="20" spans="1:17" ht="19.5" thickBot="1">
      <c r="C20" s="7">
        <f>SUM(C8:C19)</f>
        <v>36464777</v>
      </c>
      <c r="D20" s="4"/>
      <c r="E20" s="7">
        <f>SUM(E8:E19)</f>
        <v>528966988086</v>
      </c>
      <c r="F20" s="4"/>
      <c r="G20" s="7">
        <f>SUM(G8:G19)</f>
        <v>542329360597</v>
      </c>
      <c r="H20" s="4"/>
      <c r="I20" s="7">
        <f>SUM(I8:I19)</f>
        <v>-13362372511</v>
      </c>
      <c r="J20" s="4"/>
      <c r="K20" s="7">
        <f>SUM(K8:K19)</f>
        <v>36464777</v>
      </c>
      <c r="L20" s="4"/>
      <c r="M20" s="7">
        <f>SUM(M8:M19)</f>
        <v>528966988086</v>
      </c>
      <c r="N20" s="4"/>
      <c r="O20" s="7">
        <f>SUM(O8:O19)</f>
        <v>542329360597</v>
      </c>
      <c r="P20" s="4"/>
      <c r="Q20" s="7">
        <f>SUM(Q8:Q19)</f>
        <v>-13362372511</v>
      </c>
    </row>
    <row r="21" spans="1:17" ht="15.75" thickTop="1"/>
    <row r="22" spans="1:17">
      <c r="E22" s="3"/>
      <c r="I22" s="3"/>
      <c r="M22" s="11"/>
      <c r="Q22" s="11"/>
    </row>
    <row r="23" spans="1:17">
      <c r="I23" s="3"/>
    </row>
    <row r="24" spans="1:17">
      <c r="E24" s="3"/>
      <c r="I24" s="3"/>
    </row>
    <row r="25" spans="1:17" ht="18.75">
      <c r="I25" s="10"/>
    </row>
    <row r="27" spans="1:17">
      <c r="I27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68"/>
  <sheetViews>
    <sheetView rightToLeft="1" view="pageBreakPreview" zoomScale="90" zoomScaleNormal="100" zoomScaleSheetLayoutView="90" workbookViewId="0">
      <selection activeCell="W7" sqref="W7"/>
    </sheetView>
  </sheetViews>
  <sheetFormatPr defaultRowHeight="15"/>
  <cols>
    <col min="1" max="1" width="3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17.42578125" style="1" bestFit="1" customWidth="1"/>
    <col min="24" max="16384" width="9.140625" style="1"/>
  </cols>
  <sheetData>
    <row r="2" spans="1:23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3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3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3" ht="23.25">
      <c r="A6" s="24" t="s">
        <v>3</v>
      </c>
      <c r="C6" s="25" t="s">
        <v>108</v>
      </c>
      <c r="D6" s="25" t="s">
        <v>108</v>
      </c>
      <c r="E6" s="25" t="s">
        <v>108</v>
      </c>
      <c r="F6" s="25" t="s">
        <v>108</v>
      </c>
      <c r="G6" s="25" t="s">
        <v>108</v>
      </c>
      <c r="H6" s="25" t="s">
        <v>108</v>
      </c>
      <c r="I6" s="25" t="s">
        <v>108</v>
      </c>
      <c r="J6" s="25" t="s">
        <v>108</v>
      </c>
      <c r="K6" s="25" t="s">
        <v>108</v>
      </c>
      <c r="M6" s="25" t="s">
        <v>109</v>
      </c>
      <c r="N6" s="25" t="s">
        <v>109</v>
      </c>
      <c r="O6" s="25" t="s">
        <v>109</v>
      </c>
      <c r="P6" s="25" t="s">
        <v>109</v>
      </c>
      <c r="Q6" s="25" t="s">
        <v>109</v>
      </c>
      <c r="R6" s="25" t="s">
        <v>109</v>
      </c>
      <c r="S6" s="25" t="s">
        <v>109</v>
      </c>
      <c r="T6" s="25" t="s">
        <v>109</v>
      </c>
      <c r="U6" s="25" t="s">
        <v>109</v>
      </c>
    </row>
    <row r="7" spans="1:23" ht="23.25">
      <c r="A7" s="25" t="s">
        <v>3</v>
      </c>
      <c r="C7" s="25" t="s">
        <v>131</v>
      </c>
      <c r="E7" s="25" t="s">
        <v>132</v>
      </c>
      <c r="G7" s="25" t="s">
        <v>133</v>
      </c>
      <c r="I7" s="25" t="s">
        <v>77</v>
      </c>
      <c r="K7" s="25" t="s">
        <v>134</v>
      </c>
      <c r="M7" s="25" t="s">
        <v>131</v>
      </c>
      <c r="O7" s="25" t="s">
        <v>132</v>
      </c>
      <c r="Q7" s="25" t="s">
        <v>133</v>
      </c>
      <c r="S7" s="25" t="s">
        <v>77</v>
      </c>
      <c r="U7" s="25" t="s">
        <v>134</v>
      </c>
      <c r="W7" s="18"/>
    </row>
    <row r="8" spans="1:23" ht="18.75">
      <c r="A8" s="2" t="s">
        <v>63</v>
      </c>
      <c r="C8" s="4">
        <v>0</v>
      </c>
      <c r="D8" s="4"/>
      <c r="E8" s="4">
        <v>0</v>
      </c>
      <c r="F8" s="4"/>
      <c r="G8" s="4">
        <v>-297565952</v>
      </c>
      <c r="H8" s="4"/>
      <c r="I8" s="4">
        <v>-297565952</v>
      </c>
      <c r="K8" s="6">
        <v>2.1032466131133652E-3</v>
      </c>
      <c r="M8" s="4">
        <v>0</v>
      </c>
      <c r="N8" s="4"/>
      <c r="O8" s="4">
        <v>0</v>
      </c>
      <c r="P8" s="4"/>
      <c r="Q8" s="4">
        <v>-297565952</v>
      </c>
      <c r="R8" s="4"/>
      <c r="S8" s="4">
        <v>-297565952</v>
      </c>
      <c r="U8" s="6">
        <v>2.1032466131133652E-3</v>
      </c>
    </row>
    <row r="9" spans="1:23" ht="18.75">
      <c r="A9" s="2" t="s">
        <v>32</v>
      </c>
      <c r="C9" s="4">
        <v>10041726764</v>
      </c>
      <c r="D9" s="4"/>
      <c r="E9" s="4">
        <v>0</v>
      </c>
      <c r="F9" s="4"/>
      <c r="G9" s="4">
        <v>-8763315308</v>
      </c>
      <c r="H9" s="4"/>
      <c r="I9" s="4">
        <v>1278411456</v>
      </c>
      <c r="K9" s="6">
        <v>-9.0360289775267225E-3</v>
      </c>
      <c r="M9" s="4">
        <v>10041726764</v>
      </c>
      <c r="N9" s="4"/>
      <c r="O9" s="4">
        <v>0</v>
      </c>
      <c r="P9" s="4"/>
      <c r="Q9" s="4">
        <v>-8763315308</v>
      </c>
      <c r="R9" s="4"/>
      <c r="S9" s="4">
        <v>1278411456</v>
      </c>
      <c r="U9" s="6">
        <v>-9.0360289775267225E-3</v>
      </c>
    </row>
    <row r="10" spans="1:23" ht="18.75">
      <c r="A10" s="2" t="s">
        <v>68</v>
      </c>
      <c r="C10" s="4">
        <v>0</v>
      </c>
      <c r="D10" s="4"/>
      <c r="E10" s="4">
        <v>0</v>
      </c>
      <c r="F10" s="4"/>
      <c r="G10" s="4">
        <v>538111876</v>
      </c>
      <c r="H10" s="4"/>
      <c r="I10" s="4">
        <v>538111876</v>
      </c>
      <c r="K10" s="6">
        <v>-3.8034659982640728E-3</v>
      </c>
      <c r="M10" s="4">
        <v>0</v>
      </c>
      <c r="N10" s="4"/>
      <c r="O10" s="4">
        <v>0</v>
      </c>
      <c r="P10" s="4"/>
      <c r="Q10" s="4">
        <v>538111876</v>
      </c>
      <c r="R10" s="4"/>
      <c r="S10" s="4">
        <v>538111876</v>
      </c>
      <c r="U10" s="6">
        <v>-3.8034659982640728E-3</v>
      </c>
    </row>
    <row r="11" spans="1:23" ht="18.75">
      <c r="A11" s="2" t="s">
        <v>31</v>
      </c>
      <c r="C11" s="4">
        <v>0</v>
      </c>
      <c r="D11" s="4"/>
      <c r="E11" s="4">
        <v>0</v>
      </c>
      <c r="F11" s="4"/>
      <c r="G11" s="4">
        <v>8218129285</v>
      </c>
      <c r="H11" s="4"/>
      <c r="I11" s="4">
        <v>8218129285</v>
      </c>
      <c r="K11" s="6">
        <v>-5.8087131503553241E-2</v>
      </c>
      <c r="M11" s="4">
        <v>0</v>
      </c>
      <c r="N11" s="4"/>
      <c r="O11" s="4">
        <v>0</v>
      </c>
      <c r="P11" s="4"/>
      <c r="Q11" s="4">
        <v>8218129285</v>
      </c>
      <c r="R11" s="4"/>
      <c r="S11" s="4">
        <v>8218129285</v>
      </c>
      <c r="U11" s="6">
        <v>-5.8087131503553241E-2</v>
      </c>
    </row>
    <row r="12" spans="1:23" ht="18.75">
      <c r="A12" s="2" t="s">
        <v>69</v>
      </c>
      <c r="C12" s="4">
        <v>3917297980</v>
      </c>
      <c r="D12" s="4"/>
      <c r="E12" s="4">
        <v>1645700000</v>
      </c>
      <c r="F12" s="4"/>
      <c r="G12" s="4">
        <v>7311785701</v>
      </c>
      <c r="H12" s="4"/>
      <c r="I12" s="4">
        <v>12874783681</v>
      </c>
      <c r="K12" s="6">
        <v>-9.1001154499122522E-2</v>
      </c>
      <c r="M12" s="4">
        <v>3917297980</v>
      </c>
      <c r="N12" s="4"/>
      <c r="O12" s="4">
        <v>1645700000</v>
      </c>
      <c r="P12" s="4"/>
      <c r="Q12" s="4">
        <v>7311785701</v>
      </c>
      <c r="R12" s="4"/>
      <c r="S12" s="4">
        <v>12874783681</v>
      </c>
      <c r="U12" s="6">
        <v>-9.1001154499122522E-2</v>
      </c>
    </row>
    <row r="13" spans="1:23" ht="18.75">
      <c r="A13" s="2" t="s">
        <v>58</v>
      </c>
      <c r="C13" s="4">
        <v>0</v>
      </c>
      <c r="D13" s="4"/>
      <c r="E13" s="4">
        <v>0</v>
      </c>
      <c r="F13" s="4"/>
      <c r="G13" s="4">
        <v>-14062637528</v>
      </c>
      <c r="H13" s="4"/>
      <c r="I13" s="4">
        <v>-14062637528</v>
      </c>
      <c r="K13" s="6">
        <v>9.9397106938521329E-2</v>
      </c>
      <c r="M13" s="4">
        <v>0</v>
      </c>
      <c r="N13" s="4"/>
      <c r="O13" s="4">
        <v>0</v>
      </c>
      <c r="P13" s="4"/>
      <c r="Q13" s="4">
        <v>-14062637528</v>
      </c>
      <c r="R13" s="4"/>
      <c r="S13" s="4">
        <v>-14062637528</v>
      </c>
      <c r="U13" s="6">
        <v>9.9397106938521329E-2</v>
      </c>
    </row>
    <row r="14" spans="1:23" ht="18.75">
      <c r="A14" s="2" t="s">
        <v>43</v>
      </c>
      <c r="C14" s="4">
        <v>0</v>
      </c>
      <c r="D14" s="4"/>
      <c r="E14" s="4">
        <v>15387893992</v>
      </c>
      <c r="F14" s="4"/>
      <c r="G14" s="4">
        <v>-36287107</v>
      </c>
      <c r="H14" s="4"/>
      <c r="I14" s="4">
        <v>15351606885</v>
      </c>
      <c r="K14" s="6">
        <v>-0.10850776095083643</v>
      </c>
      <c r="M14" s="4">
        <v>0</v>
      </c>
      <c r="N14" s="4"/>
      <c r="O14" s="4">
        <v>15387893992</v>
      </c>
      <c r="P14" s="4"/>
      <c r="Q14" s="4">
        <v>-36287107</v>
      </c>
      <c r="R14" s="4"/>
      <c r="S14" s="4">
        <v>15351606885</v>
      </c>
      <c r="U14" s="6">
        <v>-0.10850776095083643</v>
      </c>
    </row>
    <row r="15" spans="1:23" ht="18.75">
      <c r="A15" s="2" t="s">
        <v>42</v>
      </c>
      <c r="C15" s="4">
        <v>0</v>
      </c>
      <c r="D15" s="4"/>
      <c r="E15" s="4">
        <v>4572629995</v>
      </c>
      <c r="F15" s="4"/>
      <c r="G15" s="4">
        <v>-5671935817</v>
      </c>
      <c r="H15" s="4"/>
      <c r="I15" s="4">
        <v>-1099305822</v>
      </c>
      <c r="K15" s="6">
        <v>7.7700799817893946E-3</v>
      </c>
      <c r="M15" s="4">
        <v>0</v>
      </c>
      <c r="N15" s="4"/>
      <c r="O15" s="4">
        <v>4572629995</v>
      </c>
      <c r="P15" s="4"/>
      <c r="Q15" s="4">
        <v>-5671935817</v>
      </c>
      <c r="R15" s="4"/>
      <c r="S15" s="4">
        <v>-1099305822</v>
      </c>
      <c r="U15" s="6">
        <v>7.7700799817893946E-3</v>
      </c>
    </row>
    <row r="16" spans="1:23" ht="18.75">
      <c r="A16" s="2" t="s">
        <v>26</v>
      </c>
      <c r="C16" s="4">
        <v>0</v>
      </c>
      <c r="D16" s="4"/>
      <c r="E16" s="4">
        <v>0</v>
      </c>
      <c r="F16" s="4"/>
      <c r="G16" s="4">
        <v>151446</v>
      </c>
      <c r="H16" s="4"/>
      <c r="I16" s="4">
        <v>151446</v>
      </c>
      <c r="K16" s="6">
        <v>-1.0704460118124224E-6</v>
      </c>
      <c r="M16" s="4">
        <v>0</v>
      </c>
      <c r="N16" s="4"/>
      <c r="O16" s="4">
        <v>0</v>
      </c>
      <c r="P16" s="4"/>
      <c r="Q16" s="4">
        <v>151446</v>
      </c>
      <c r="R16" s="4"/>
      <c r="S16" s="4">
        <v>151446</v>
      </c>
      <c r="U16" s="6">
        <v>-1.0704460118124224E-6</v>
      </c>
    </row>
    <row r="17" spans="1:21" ht="18.75">
      <c r="A17" s="2" t="s">
        <v>25</v>
      </c>
      <c r="C17" s="4">
        <v>0</v>
      </c>
      <c r="D17" s="4"/>
      <c r="E17" s="4">
        <v>-2295293612</v>
      </c>
      <c r="F17" s="4"/>
      <c r="G17" s="4">
        <v>101085771</v>
      </c>
      <c r="H17" s="4"/>
      <c r="I17" s="4">
        <v>-2194207841</v>
      </c>
      <c r="K17" s="6">
        <v>1.5509033137131359E-2</v>
      </c>
      <c r="M17" s="4">
        <v>0</v>
      </c>
      <c r="N17" s="4"/>
      <c r="O17" s="4">
        <v>-2295293612</v>
      </c>
      <c r="P17" s="4"/>
      <c r="Q17" s="4">
        <v>101085771</v>
      </c>
      <c r="R17" s="4"/>
      <c r="S17" s="4">
        <v>-2194207841</v>
      </c>
      <c r="U17" s="6">
        <v>1.5509033137131359E-2</v>
      </c>
    </row>
    <row r="18" spans="1:21" ht="18.75">
      <c r="A18" s="2" t="s">
        <v>26</v>
      </c>
      <c r="C18" s="4">
        <v>875931</v>
      </c>
      <c r="D18" s="4"/>
      <c r="E18" s="4">
        <v>0</v>
      </c>
      <c r="F18" s="4"/>
      <c r="G18" s="4">
        <v>104723505</v>
      </c>
      <c r="H18" s="4"/>
      <c r="I18" s="4">
        <v>105599436</v>
      </c>
      <c r="K18" s="6">
        <v>-7.4639472231581648E-4</v>
      </c>
      <c r="M18" s="4">
        <v>875931</v>
      </c>
      <c r="N18" s="4"/>
      <c r="O18" s="4">
        <v>0</v>
      </c>
      <c r="P18" s="4"/>
      <c r="Q18" s="4">
        <v>104723505</v>
      </c>
      <c r="R18" s="4"/>
      <c r="S18" s="4">
        <v>105599436</v>
      </c>
      <c r="U18" s="6">
        <v>-7.4639472231581648E-4</v>
      </c>
    </row>
    <row r="19" spans="1:21" ht="18.75">
      <c r="A19" s="2" t="s">
        <v>27</v>
      </c>
      <c r="C19" s="4">
        <v>0</v>
      </c>
      <c r="D19" s="4"/>
      <c r="E19" s="4">
        <v>-532279615</v>
      </c>
      <c r="F19" s="4"/>
      <c r="G19" s="4">
        <v>-804618383</v>
      </c>
      <c r="H19" s="4"/>
      <c r="I19" s="4">
        <v>-1336897998</v>
      </c>
      <c r="K19" s="6">
        <v>9.4494217751483166E-3</v>
      </c>
      <c r="M19" s="4">
        <v>0</v>
      </c>
      <c r="N19" s="4"/>
      <c r="O19" s="4">
        <v>-532279615</v>
      </c>
      <c r="P19" s="4"/>
      <c r="Q19" s="4">
        <v>-804618383</v>
      </c>
      <c r="R19" s="4"/>
      <c r="S19" s="4">
        <v>-1336897998</v>
      </c>
      <c r="U19" s="6">
        <v>9.4494217751483166E-3</v>
      </c>
    </row>
    <row r="20" spans="1:21" ht="18.75">
      <c r="A20" s="2" t="s">
        <v>57</v>
      </c>
      <c r="C20" s="4">
        <v>10176579926</v>
      </c>
      <c r="D20" s="4"/>
      <c r="E20" s="4">
        <v>-17172213750</v>
      </c>
      <c r="F20" s="4"/>
      <c r="G20" s="4">
        <v>0</v>
      </c>
      <c r="H20" s="4"/>
      <c r="I20" s="4">
        <v>-6995633824</v>
      </c>
      <c r="K20" s="6">
        <v>4.9446326261511596E-2</v>
      </c>
      <c r="M20" s="4">
        <v>10176579926</v>
      </c>
      <c r="N20" s="4"/>
      <c r="O20" s="4">
        <v>-17172213750</v>
      </c>
      <c r="P20" s="4"/>
      <c r="Q20" s="4">
        <v>0</v>
      </c>
      <c r="R20" s="4"/>
      <c r="S20" s="4">
        <v>-6995633824</v>
      </c>
      <c r="U20" s="6">
        <v>4.9446326261511596E-2</v>
      </c>
    </row>
    <row r="21" spans="1:21" ht="18.75">
      <c r="A21" s="2" t="s">
        <v>45</v>
      </c>
      <c r="C21" s="4">
        <v>961510177</v>
      </c>
      <c r="D21" s="4"/>
      <c r="E21" s="4">
        <v>-2568625200</v>
      </c>
      <c r="F21" s="4"/>
      <c r="G21" s="4">
        <v>0</v>
      </c>
      <c r="H21" s="4"/>
      <c r="I21" s="4">
        <v>-1607115023</v>
      </c>
      <c r="K21" s="6">
        <v>1.1359361534105751E-2</v>
      </c>
      <c r="M21" s="4">
        <v>961510177</v>
      </c>
      <c r="N21" s="4"/>
      <c r="O21" s="4">
        <v>-2568625200</v>
      </c>
      <c r="P21" s="4"/>
      <c r="Q21" s="4">
        <v>0</v>
      </c>
      <c r="R21" s="4"/>
      <c r="S21" s="4">
        <v>-1607115023</v>
      </c>
      <c r="U21" s="6">
        <v>1.1359361534105751E-2</v>
      </c>
    </row>
    <row r="22" spans="1:21" ht="18.75">
      <c r="A22" s="2" t="s">
        <v>44</v>
      </c>
      <c r="C22" s="4">
        <v>0</v>
      </c>
      <c r="D22" s="4"/>
      <c r="E22" s="4">
        <v>-12026016900</v>
      </c>
      <c r="F22" s="4"/>
      <c r="G22" s="4">
        <v>0</v>
      </c>
      <c r="H22" s="4"/>
      <c r="I22" s="4">
        <v>-12026016900</v>
      </c>
      <c r="K22" s="6">
        <v>8.5001926948178166E-2</v>
      </c>
      <c r="M22" s="4">
        <v>0</v>
      </c>
      <c r="N22" s="4"/>
      <c r="O22" s="4">
        <v>-12026016900</v>
      </c>
      <c r="P22" s="4"/>
      <c r="Q22" s="4">
        <v>0</v>
      </c>
      <c r="R22" s="4"/>
      <c r="S22" s="4">
        <v>-12026016900</v>
      </c>
      <c r="U22" s="6">
        <v>8.5001926948178166E-2</v>
      </c>
    </row>
    <row r="23" spans="1:21" ht="18.75">
      <c r="A23" s="2" t="s">
        <v>37</v>
      </c>
      <c r="C23" s="4">
        <v>0</v>
      </c>
      <c r="D23" s="4"/>
      <c r="E23" s="4">
        <v>4080760210</v>
      </c>
      <c r="F23" s="4"/>
      <c r="G23" s="4">
        <v>0</v>
      </c>
      <c r="H23" s="4"/>
      <c r="I23" s="4">
        <v>4080760210</v>
      </c>
      <c r="K23" s="6">
        <v>-2.8843505222701973E-2</v>
      </c>
      <c r="M23" s="4">
        <v>0</v>
      </c>
      <c r="N23" s="4"/>
      <c r="O23" s="4">
        <v>4080760210</v>
      </c>
      <c r="P23" s="4"/>
      <c r="Q23" s="4">
        <v>0</v>
      </c>
      <c r="R23" s="4"/>
      <c r="S23" s="4">
        <v>4080760210</v>
      </c>
      <c r="U23" s="6">
        <v>-2.8843505222701973E-2</v>
      </c>
    </row>
    <row r="24" spans="1:21" ht="18.75">
      <c r="A24" s="2" t="s">
        <v>66</v>
      </c>
      <c r="C24" s="4">
        <v>0</v>
      </c>
      <c r="D24" s="4"/>
      <c r="E24" s="4">
        <v>8142527498</v>
      </c>
      <c r="F24" s="4"/>
      <c r="G24" s="4">
        <v>0</v>
      </c>
      <c r="H24" s="4"/>
      <c r="I24" s="4">
        <v>8142527498</v>
      </c>
      <c r="K24" s="6">
        <v>-5.7552765251687614E-2</v>
      </c>
      <c r="M24" s="4">
        <v>0</v>
      </c>
      <c r="N24" s="4"/>
      <c r="O24" s="4">
        <v>8142527498</v>
      </c>
      <c r="P24" s="4"/>
      <c r="Q24" s="4">
        <v>0</v>
      </c>
      <c r="R24" s="4"/>
      <c r="S24" s="4">
        <v>8142527498</v>
      </c>
      <c r="U24" s="6">
        <v>-5.7552765251687614E-2</v>
      </c>
    </row>
    <row r="25" spans="1:21" ht="18.75">
      <c r="A25" s="2" t="s">
        <v>20</v>
      </c>
      <c r="C25" s="4">
        <v>0</v>
      </c>
      <c r="D25" s="4"/>
      <c r="E25" s="4">
        <v>1530837000</v>
      </c>
      <c r="F25" s="4"/>
      <c r="G25" s="4">
        <v>0</v>
      </c>
      <c r="H25" s="4"/>
      <c r="I25" s="4">
        <v>1530837000</v>
      </c>
      <c r="K25" s="6">
        <v>-1.0820215531508876E-2</v>
      </c>
      <c r="M25" s="4">
        <v>0</v>
      </c>
      <c r="N25" s="4"/>
      <c r="O25" s="4">
        <v>1530837000</v>
      </c>
      <c r="P25" s="4"/>
      <c r="Q25" s="4">
        <v>0</v>
      </c>
      <c r="R25" s="4"/>
      <c r="S25" s="4">
        <v>1530837000</v>
      </c>
      <c r="U25" s="6">
        <v>-1.0820215531508876E-2</v>
      </c>
    </row>
    <row r="26" spans="1:21" ht="18.75">
      <c r="A26" s="2" t="s">
        <v>60</v>
      </c>
      <c r="C26" s="4">
        <v>0</v>
      </c>
      <c r="D26" s="4"/>
      <c r="E26" s="4">
        <v>-264417300</v>
      </c>
      <c r="F26" s="4"/>
      <c r="G26" s="4">
        <v>0</v>
      </c>
      <c r="H26" s="4"/>
      <c r="I26" s="4">
        <v>-264417300</v>
      </c>
      <c r="K26" s="6">
        <v>1.8689463190788059E-3</v>
      </c>
      <c r="M26" s="4">
        <v>0</v>
      </c>
      <c r="N26" s="4"/>
      <c r="O26" s="4">
        <v>-264417300</v>
      </c>
      <c r="P26" s="4"/>
      <c r="Q26" s="4">
        <v>0</v>
      </c>
      <c r="R26" s="4"/>
      <c r="S26" s="4">
        <v>-264417300</v>
      </c>
      <c r="U26" s="6">
        <v>1.8689463190788059E-3</v>
      </c>
    </row>
    <row r="27" spans="1:21" ht="18.75">
      <c r="A27" s="2" t="s">
        <v>21</v>
      </c>
      <c r="C27" s="4">
        <v>0</v>
      </c>
      <c r="D27" s="4"/>
      <c r="E27" s="4">
        <v>-8078644350</v>
      </c>
      <c r="F27" s="4"/>
      <c r="G27" s="4">
        <v>0</v>
      </c>
      <c r="H27" s="4"/>
      <c r="I27" s="4">
        <v>-8078644350</v>
      </c>
      <c r="K27" s="6">
        <v>5.7101228327644568E-2</v>
      </c>
      <c r="M27" s="4">
        <v>0</v>
      </c>
      <c r="N27" s="4"/>
      <c r="O27" s="4">
        <v>-8078644350</v>
      </c>
      <c r="P27" s="4"/>
      <c r="Q27" s="4">
        <v>0</v>
      </c>
      <c r="R27" s="4"/>
      <c r="S27" s="4">
        <v>-8078644350</v>
      </c>
      <c r="U27" s="6">
        <v>5.7101228327644568E-2</v>
      </c>
    </row>
    <row r="28" spans="1:21" ht="18.75">
      <c r="A28" s="2" t="s">
        <v>62</v>
      </c>
      <c r="C28" s="4">
        <v>0</v>
      </c>
      <c r="D28" s="4"/>
      <c r="E28" s="4">
        <v>-3453956309</v>
      </c>
      <c r="F28" s="4"/>
      <c r="G28" s="4">
        <v>0</v>
      </c>
      <c r="H28" s="4"/>
      <c r="I28" s="4">
        <v>-3453956309</v>
      </c>
      <c r="K28" s="6">
        <v>2.4413148950407436E-2</v>
      </c>
      <c r="M28" s="4">
        <v>0</v>
      </c>
      <c r="N28" s="4"/>
      <c r="O28" s="4">
        <v>-3453956309</v>
      </c>
      <c r="P28" s="4"/>
      <c r="Q28" s="4">
        <v>0</v>
      </c>
      <c r="R28" s="4"/>
      <c r="S28" s="4">
        <v>-3453956309</v>
      </c>
      <c r="U28" s="6">
        <v>2.4413148950407436E-2</v>
      </c>
    </row>
    <row r="29" spans="1:21" ht="18.75">
      <c r="A29" s="2" t="s">
        <v>49</v>
      </c>
      <c r="C29" s="4">
        <v>0</v>
      </c>
      <c r="D29" s="4"/>
      <c r="E29" s="4">
        <v>-46783969200</v>
      </c>
      <c r="F29" s="4"/>
      <c r="G29" s="4">
        <v>0</v>
      </c>
      <c r="H29" s="4"/>
      <c r="I29" s="4">
        <v>-46783969200</v>
      </c>
      <c r="K29" s="6">
        <v>0.33067702842528163</v>
      </c>
      <c r="M29" s="4">
        <v>0</v>
      </c>
      <c r="N29" s="4"/>
      <c r="O29" s="4">
        <v>-46783969200</v>
      </c>
      <c r="P29" s="4"/>
      <c r="Q29" s="4">
        <v>0</v>
      </c>
      <c r="R29" s="4"/>
      <c r="S29" s="4">
        <v>-46783969200</v>
      </c>
      <c r="U29" s="6">
        <v>0.33067702842528163</v>
      </c>
    </row>
    <row r="30" spans="1:21" ht="18.75">
      <c r="A30" s="2" t="s">
        <v>59</v>
      </c>
      <c r="C30" s="4">
        <v>0</v>
      </c>
      <c r="D30" s="4"/>
      <c r="E30" s="4">
        <v>-4224712500</v>
      </c>
      <c r="F30" s="4"/>
      <c r="G30" s="4">
        <v>0</v>
      </c>
      <c r="H30" s="4"/>
      <c r="I30" s="4">
        <v>-4224712500</v>
      </c>
      <c r="K30" s="6">
        <v>2.9860984421371899E-2</v>
      </c>
      <c r="M30" s="4">
        <v>0</v>
      </c>
      <c r="N30" s="4"/>
      <c r="O30" s="4">
        <v>-4224712500</v>
      </c>
      <c r="P30" s="4"/>
      <c r="Q30" s="4">
        <v>0</v>
      </c>
      <c r="R30" s="4"/>
      <c r="S30" s="4">
        <v>-4224712500</v>
      </c>
      <c r="U30" s="6">
        <v>2.9860984421371899E-2</v>
      </c>
    </row>
    <row r="31" spans="1:21" ht="18.75">
      <c r="A31" s="2" t="s">
        <v>52</v>
      </c>
      <c r="C31" s="4">
        <v>0</v>
      </c>
      <c r="D31" s="4"/>
      <c r="E31" s="4">
        <v>-10561781250</v>
      </c>
      <c r="F31" s="4"/>
      <c r="G31" s="4">
        <v>0</v>
      </c>
      <c r="H31" s="4"/>
      <c r="I31" s="4">
        <v>-10561781250</v>
      </c>
      <c r="K31" s="6">
        <v>7.465246105342975E-2</v>
      </c>
      <c r="M31" s="4">
        <v>0</v>
      </c>
      <c r="N31" s="4"/>
      <c r="O31" s="4">
        <v>-10561781250</v>
      </c>
      <c r="P31" s="4"/>
      <c r="Q31" s="4">
        <v>0</v>
      </c>
      <c r="R31" s="4"/>
      <c r="S31" s="4">
        <v>-10561781250</v>
      </c>
      <c r="U31" s="6">
        <v>7.465246105342975E-2</v>
      </c>
    </row>
    <row r="32" spans="1:21" ht="18.75">
      <c r="A32" s="2" t="s">
        <v>38</v>
      </c>
      <c r="C32" s="4">
        <v>0</v>
      </c>
      <c r="D32" s="4"/>
      <c r="E32" s="4">
        <v>-8728891182</v>
      </c>
      <c r="F32" s="4"/>
      <c r="G32" s="4">
        <v>0</v>
      </c>
      <c r="H32" s="4"/>
      <c r="I32" s="4">
        <v>-8728891182</v>
      </c>
      <c r="K32" s="6">
        <v>6.1697283211946972E-2</v>
      </c>
      <c r="M32" s="4">
        <v>0</v>
      </c>
      <c r="N32" s="4"/>
      <c r="O32" s="4">
        <v>-8728891182</v>
      </c>
      <c r="P32" s="4"/>
      <c r="Q32" s="4">
        <v>0</v>
      </c>
      <c r="R32" s="4"/>
      <c r="S32" s="4">
        <v>-8728891182</v>
      </c>
      <c r="U32" s="6">
        <v>6.1697283211946972E-2</v>
      </c>
    </row>
    <row r="33" spans="1:21" ht="18.75">
      <c r="A33" s="2" t="s">
        <v>40</v>
      </c>
      <c r="C33" s="4">
        <v>0</v>
      </c>
      <c r="D33" s="4"/>
      <c r="E33" s="4">
        <v>-8170837057</v>
      </c>
      <c r="F33" s="4"/>
      <c r="G33" s="4">
        <v>0</v>
      </c>
      <c r="H33" s="4"/>
      <c r="I33" s="4">
        <v>-8170837057</v>
      </c>
      <c r="K33" s="6">
        <v>5.7752862015733666E-2</v>
      </c>
      <c r="M33" s="4">
        <v>0</v>
      </c>
      <c r="N33" s="4"/>
      <c r="O33" s="4">
        <v>-8170837057</v>
      </c>
      <c r="P33" s="4"/>
      <c r="Q33" s="4">
        <v>0</v>
      </c>
      <c r="R33" s="4"/>
      <c r="S33" s="4">
        <v>-8170837057</v>
      </c>
      <c r="U33" s="6">
        <v>5.7752862015733666E-2</v>
      </c>
    </row>
    <row r="34" spans="1:21" ht="18.75">
      <c r="A34" s="2" t="s">
        <v>39</v>
      </c>
      <c r="C34" s="4">
        <v>0</v>
      </c>
      <c r="D34" s="4"/>
      <c r="E34" s="4">
        <v>-17336232000</v>
      </c>
      <c r="F34" s="4"/>
      <c r="G34" s="4">
        <v>0</v>
      </c>
      <c r="H34" s="4"/>
      <c r="I34" s="4">
        <v>-17336232000</v>
      </c>
      <c r="K34" s="6">
        <v>0.12253542783734728</v>
      </c>
      <c r="M34" s="4">
        <v>0</v>
      </c>
      <c r="N34" s="4"/>
      <c r="O34" s="4">
        <v>-17336232000</v>
      </c>
      <c r="P34" s="4"/>
      <c r="Q34" s="4">
        <v>0</v>
      </c>
      <c r="R34" s="4"/>
      <c r="S34" s="4">
        <v>-17336232000</v>
      </c>
      <c r="U34" s="6">
        <v>0.12253542783734728</v>
      </c>
    </row>
    <row r="35" spans="1:21" ht="18.75">
      <c r="A35" s="2" t="s">
        <v>41</v>
      </c>
      <c r="C35" s="4">
        <v>0</v>
      </c>
      <c r="D35" s="4"/>
      <c r="E35" s="4">
        <v>-6163110000</v>
      </c>
      <c r="F35" s="4"/>
      <c r="G35" s="4">
        <v>0</v>
      </c>
      <c r="H35" s="4"/>
      <c r="I35" s="4">
        <v>-6163110000</v>
      </c>
      <c r="K35" s="6">
        <v>4.3561906685295478E-2</v>
      </c>
      <c r="M35" s="4">
        <v>0</v>
      </c>
      <c r="N35" s="4"/>
      <c r="O35" s="4">
        <v>-6163110000</v>
      </c>
      <c r="P35" s="4"/>
      <c r="Q35" s="4">
        <v>0</v>
      </c>
      <c r="R35" s="4"/>
      <c r="S35" s="4">
        <v>-6163110000</v>
      </c>
      <c r="U35" s="6">
        <v>4.3561906685295478E-2</v>
      </c>
    </row>
    <row r="36" spans="1:21" ht="18.75">
      <c r="A36" s="2" t="s">
        <v>30</v>
      </c>
      <c r="C36" s="4">
        <v>0</v>
      </c>
      <c r="D36" s="4"/>
      <c r="E36" s="4">
        <v>3697866924</v>
      </c>
      <c r="F36" s="4"/>
      <c r="G36" s="4">
        <v>0</v>
      </c>
      <c r="H36" s="4"/>
      <c r="I36" s="4">
        <v>3697866924</v>
      </c>
      <c r="K36" s="6">
        <v>-2.6137150542165987E-2</v>
      </c>
      <c r="M36" s="4">
        <v>0</v>
      </c>
      <c r="N36" s="4"/>
      <c r="O36" s="4">
        <v>3697866924</v>
      </c>
      <c r="P36" s="4"/>
      <c r="Q36" s="4">
        <v>0</v>
      </c>
      <c r="R36" s="4"/>
      <c r="S36" s="4">
        <v>3697866924</v>
      </c>
      <c r="U36" s="6">
        <v>-2.6137150542165987E-2</v>
      </c>
    </row>
    <row r="37" spans="1:21" ht="18.75">
      <c r="A37" s="2" t="s">
        <v>55</v>
      </c>
      <c r="C37" s="4">
        <v>0</v>
      </c>
      <c r="D37" s="4"/>
      <c r="E37" s="4">
        <v>15962454900</v>
      </c>
      <c r="F37" s="4"/>
      <c r="G37" s="4">
        <v>0</v>
      </c>
      <c r="H37" s="4"/>
      <c r="I37" s="4">
        <v>15962454900</v>
      </c>
      <c r="K37" s="6">
        <v>-0.11282533831491529</v>
      </c>
      <c r="M37" s="4">
        <v>0</v>
      </c>
      <c r="N37" s="4"/>
      <c r="O37" s="4">
        <v>15962454900</v>
      </c>
      <c r="P37" s="4"/>
      <c r="Q37" s="4">
        <v>0</v>
      </c>
      <c r="R37" s="4"/>
      <c r="S37" s="4">
        <v>15962454900</v>
      </c>
      <c r="U37" s="6">
        <v>-0.11282533831491529</v>
      </c>
    </row>
    <row r="38" spans="1:21" ht="18.75">
      <c r="A38" s="2" t="s">
        <v>29</v>
      </c>
      <c r="C38" s="4">
        <v>0</v>
      </c>
      <c r="D38" s="4"/>
      <c r="E38" s="4">
        <v>-8328331896</v>
      </c>
      <c r="F38" s="4"/>
      <c r="G38" s="4">
        <v>0</v>
      </c>
      <c r="H38" s="4"/>
      <c r="I38" s="4">
        <v>-8328331896</v>
      </c>
      <c r="K38" s="6">
        <v>5.8866062247424099E-2</v>
      </c>
      <c r="M38" s="4">
        <v>0</v>
      </c>
      <c r="N38" s="4"/>
      <c r="O38" s="4">
        <v>-8328331896</v>
      </c>
      <c r="P38" s="4"/>
      <c r="Q38" s="4">
        <v>0</v>
      </c>
      <c r="R38" s="4"/>
      <c r="S38" s="4">
        <v>-8328331896</v>
      </c>
      <c r="U38" s="6">
        <v>5.8866062247424099E-2</v>
      </c>
    </row>
    <row r="39" spans="1:21" ht="18.75">
      <c r="A39" s="2" t="s">
        <v>34</v>
      </c>
      <c r="C39" s="4">
        <v>0</v>
      </c>
      <c r="D39" s="4"/>
      <c r="E39" s="4">
        <v>-1977165450</v>
      </c>
      <c r="F39" s="4"/>
      <c r="G39" s="4">
        <v>0</v>
      </c>
      <c r="H39" s="4"/>
      <c r="I39" s="4">
        <v>-1977165450</v>
      </c>
      <c r="K39" s="6">
        <v>1.3974940709202048E-2</v>
      </c>
      <c r="M39" s="4">
        <v>0</v>
      </c>
      <c r="N39" s="4"/>
      <c r="O39" s="4">
        <v>-1977165450</v>
      </c>
      <c r="P39" s="4"/>
      <c r="Q39" s="4">
        <v>0</v>
      </c>
      <c r="R39" s="4"/>
      <c r="S39" s="4">
        <v>-1977165450</v>
      </c>
      <c r="U39" s="6">
        <v>1.3974940709202048E-2</v>
      </c>
    </row>
    <row r="40" spans="1:21" ht="18.75">
      <c r="A40" s="2" t="s">
        <v>36</v>
      </c>
      <c r="C40" s="4">
        <v>0</v>
      </c>
      <c r="D40" s="4"/>
      <c r="E40" s="4">
        <v>-8270496000</v>
      </c>
      <c r="F40" s="4"/>
      <c r="G40" s="4">
        <v>0</v>
      </c>
      <c r="H40" s="4"/>
      <c r="I40" s="4">
        <v>-8270496000</v>
      </c>
      <c r="K40" s="6">
        <v>5.8457268326073925E-2</v>
      </c>
      <c r="M40" s="4">
        <v>0</v>
      </c>
      <c r="N40" s="4"/>
      <c r="O40" s="4">
        <v>-8270496000</v>
      </c>
      <c r="P40" s="4"/>
      <c r="Q40" s="4">
        <v>0</v>
      </c>
      <c r="R40" s="4"/>
      <c r="S40" s="4">
        <v>-8270496000</v>
      </c>
      <c r="U40" s="6">
        <v>5.8457268326073925E-2</v>
      </c>
    </row>
    <row r="41" spans="1:21" ht="18.75">
      <c r="A41" s="2" t="s">
        <v>53</v>
      </c>
      <c r="C41" s="4">
        <v>0</v>
      </c>
      <c r="D41" s="4"/>
      <c r="E41" s="4">
        <v>-497025000</v>
      </c>
      <c r="F41" s="4"/>
      <c r="G41" s="4">
        <v>0</v>
      </c>
      <c r="H41" s="4"/>
      <c r="I41" s="4">
        <v>-497025000</v>
      </c>
      <c r="K41" s="6">
        <v>3.5130569907496352E-3</v>
      </c>
      <c r="M41" s="4">
        <v>0</v>
      </c>
      <c r="N41" s="4"/>
      <c r="O41" s="4">
        <v>-497025000</v>
      </c>
      <c r="P41" s="4"/>
      <c r="Q41" s="4">
        <v>0</v>
      </c>
      <c r="R41" s="4"/>
      <c r="S41" s="4">
        <v>-497025000</v>
      </c>
      <c r="U41" s="6">
        <v>3.5130569907496352E-3</v>
      </c>
    </row>
    <row r="42" spans="1:21" ht="18.75">
      <c r="A42" s="2" t="s">
        <v>22</v>
      </c>
      <c r="C42" s="4">
        <v>0</v>
      </c>
      <c r="D42" s="4"/>
      <c r="E42" s="4">
        <v>-7871245856</v>
      </c>
      <c r="F42" s="4"/>
      <c r="G42" s="4">
        <v>0</v>
      </c>
      <c r="H42" s="4"/>
      <c r="I42" s="4">
        <v>-7871245856</v>
      </c>
      <c r="K42" s="6">
        <v>5.5635300599225182E-2</v>
      </c>
      <c r="M42" s="4">
        <v>0</v>
      </c>
      <c r="N42" s="4"/>
      <c r="O42" s="4">
        <v>-7871245856</v>
      </c>
      <c r="P42" s="4"/>
      <c r="Q42" s="4">
        <v>0</v>
      </c>
      <c r="R42" s="4"/>
      <c r="S42" s="4">
        <v>-7871245856</v>
      </c>
      <c r="U42" s="6">
        <v>5.5635300599225182E-2</v>
      </c>
    </row>
    <row r="43" spans="1:21" ht="18.75">
      <c r="A43" s="2" t="s">
        <v>50</v>
      </c>
      <c r="C43" s="4">
        <v>0</v>
      </c>
      <c r="D43" s="4"/>
      <c r="E43" s="4">
        <v>-10308231620</v>
      </c>
      <c r="F43" s="4"/>
      <c r="G43" s="4">
        <v>0</v>
      </c>
      <c r="H43" s="4"/>
      <c r="I43" s="4">
        <v>-10308231620</v>
      </c>
      <c r="K43" s="6">
        <v>7.2860329268965213E-2</v>
      </c>
      <c r="M43" s="4">
        <v>0</v>
      </c>
      <c r="N43" s="4"/>
      <c r="O43" s="4">
        <v>-10308231620</v>
      </c>
      <c r="P43" s="4"/>
      <c r="Q43" s="4">
        <v>0</v>
      </c>
      <c r="R43" s="4"/>
      <c r="S43" s="4">
        <v>-10308231620</v>
      </c>
      <c r="U43" s="6">
        <v>7.2860329268965213E-2</v>
      </c>
    </row>
    <row r="44" spans="1:21" ht="18.75">
      <c r="A44" s="2" t="s">
        <v>23</v>
      </c>
      <c r="C44" s="4">
        <v>0</v>
      </c>
      <c r="D44" s="4"/>
      <c r="E44" s="4">
        <v>795240000</v>
      </c>
      <c r="F44" s="4"/>
      <c r="G44" s="4">
        <v>0</v>
      </c>
      <c r="H44" s="4"/>
      <c r="I44" s="4">
        <v>795240000</v>
      </c>
      <c r="K44" s="6">
        <v>-5.620891185199416E-3</v>
      </c>
      <c r="M44" s="4">
        <v>0</v>
      </c>
      <c r="N44" s="4"/>
      <c r="O44" s="4">
        <v>795240000</v>
      </c>
      <c r="P44" s="4"/>
      <c r="Q44" s="4">
        <v>0</v>
      </c>
      <c r="R44" s="4"/>
      <c r="S44" s="4">
        <v>795240000</v>
      </c>
      <c r="U44" s="6">
        <v>-5.620891185199416E-3</v>
      </c>
    </row>
    <row r="45" spans="1:21" ht="18.75">
      <c r="A45" s="2" t="s">
        <v>24</v>
      </c>
      <c r="C45" s="4">
        <v>0</v>
      </c>
      <c r="D45" s="4"/>
      <c r="E45" s="4">
        <v>-1826566875</v>
      </c>
      <c r="F45" s="4"/>
      <c r="G45" s="4">
        <v>0</v>
      </c>
      <c r="H45" s="4"/>
      <c r="I45" s="4">
        <v>-1826566875</v>
      </c>
      <c r="K45" s="6">
        <v>1.291048444100491E-2</v>
      </c>
      <c r="M45" s="4">
        <v>0</v>
      </c>
      <c r="N45" s="4"/>
      <c r="O45" s="4">
        <v>-1826566875</v>
      </c>
      <c r="P45" s="4"/>
      <c r="Q45" s="4">
        <v>0</v>
      </c>
      <c r="R45" s="4"/>
      <c r="S45" s="4">
        <v>-1826566875</v>
      </c>
      <c r="U45" s="6">
        <v>1.291048444100491E-2</v>
      </c>
    </row>
    <row r="46" spans="1:21" ht="18.75">
      <c r="A46" s="2" t="s">
        <v>47</v>
      </c>
      <c r="C46" s="4">
        <v>0</v>
      </c>
      <c r="D46" s="4"/>
      <c r="E46" s="4">
        <v>-1243364597</v>
      </c>
      <c r="F46" s="4"/>
      <c r="G46" s="4">
        <v>0</v>
      </c>
      <c r="H46" s="4"/>
      <c r="I46" s="4">
        <v>-1243364597</v>
      </c>
      <c r="K46" s="6">
        <v>8.7883118344981703E-3</v>
      </c>
      <c r="M46" s="4">
        <v>0</v>
      </c>
      <c r="N46" s="4"/>
      <c r="O46" s="4">
        <v>-1243364597</v>
      </c>
      <c r="P46" s="4"/>
      <c r="Q46" s="4">
        <v>0</v>
      </c>
      <c r="R46" s="4"/>
      <c r="S46" s="4">
        <v>-1243364597</v>
      </c>
      <c r="U46" s="6">
        <v>8.7883118344981703E-3</v>
      </c>
    </row>
    <row r="47" spans="1:21" ht="18.75">
      <c r="A47" s="2" t="s">
        <v>46</v>
      </c>
      <c r="C47" s="4">
        <v>0</v>
      </c>
      <c r="D47" s="4"/>
      <c r="E47" s="4">
        <v>4151977066</v>
      </c>
      <c r="F47" s="4"/>
      <c r="G47" s="4">
        <v>0</v>
      </c>
      <c r="H47" s="4"/>
      <c r="I47" s="4">
        <v>4151977066</v>
      </c>
      <c r="K47" s="6">
        <v>-2.9346878038616686E-2</v>
      </c>
      <c r="M47" s="4">
        <v>0</v>
      </c>
      <c r="N47" s="4"/>
      <c r="O47" s="4">
        <v>4151977066</v>
      </c>
      <c r="P47" s="4"/>
      <c r="Q47" s="4">
        <v>0</v>
      </c>
      <c r="R47" s="4"/>
      <c r="S47" s="4">
        <v>4151977066</v>
      </c>
      <c r="U47" s="6">
        <v>-2.9346878038616686E-2</v>
      </c>
    </row>
    <row r="48" spans="1:21" ht="18.75">
      <c r="A48" s="2" t="s">
        <v>35</v>
      </c>
      <c r="C48" s="4">
        <v>0</v>
      </c>
      <c r="D48" s="4"/>
      <c r="E48" s="4">
        <v>-148610475</v>
      </c>
      <c r="F48" s="4"/>
      <c r="G48" s="4">
        <v>0</v>
      </c>
      <c r="H48" s="4"/>
      <c r="I48" s="4">
        <v>-148610475</v>
      </c>
      <c r="K48" s="6">
        <v>1.0504040402341409E-3</v>
      </c>
      <c r="M48" s="4">
        <v>0</v>
      </c>
      <c r="N48" s="4"/>
      <c r="O48" s="4">
        <v>-148610475</v>
      </c>
      <c r="P48" s="4"/>
      <c r="Q48" s="4">
        <v>0</v>
      </c>
      <c r="R48" s="4"/>
      <c r="S48" s="4">
        <v>-148610475</v>
      </c>
      <c r="U48" s="6">
        <v>1.0504040402341409E-3</v>
      </c>
    </row>
    <row r="49" spans="1:23" ht="18.75">
      <c r="A49" s="2" t="s">
        <v>67</v>
      </c>
      <c r="C49" s="4">
        <v>0</v>
      </c>
      <c r="D49" s="4"/>
      <c r="E49" s="4">
        <v>7240227476</v>
      </c>
      <c r="F49" s="4"/>
      <c r="G49" s="4">
        <v>0</v>
      </c>
      <c r="H49" s="4"/>
      <c r="I49" s="4">
        <v>7240227476</v>
      </c>
      <c r="K49" s="6">
        <v>-5.1175155674622774E-2</v>
      </c>
      <c r="M49" s="4">
        <v>0</v>
      </c>
      <c r="N49" s="4"/>
      <c r="O49" s="4">
        <v>7240227476</v>
      </c>
      <c r="P49" s="4"/>
      <c r="Q49" s="4">
        <v>0</v>
      </c>
      <c r="R49" s="4"/>
      <c r="S49" s="4">
        <v>7240227476</v>
      </c>
      <c r="U49" s="6">
        <v>-5.1175155674622774E-2</v>
      </c>
    </row>
    <row r="50" spans="1:23" ht="18.75">
      <c r="A50" s="2" t="s">
        <v>54</v>
      </c>
      <c r="C50" s="4">
        <v>0</v>
      </c>
      <c r="D50" s="4"/>
      <c r="E50" s="4">
        <v>3876795000</v>
      </c>
      <c r="F50" s="4"/>
      <c r="G50" s="4">
        <v>0</v>
      </c>
      <c r="H50" s="4"/>
      <c r="I50" s="4">
        <v>3876795000</v>
      </c>
      <c r="K50" s="6">
        <v>-2.7401844527847153E-2</v>
      </c>
      <c r="M50" s="4">
        <v>0</v>
      </c>
      <c r="N50" s="4"/>
      <c r="O50" s="4">
        <v>3876795000</v>
      </c>
      <c r="P50" s="4"/>
      <c r="Q50" s="4">
        <v>0</v>
      </c>
      <c r="R50" s="4"/>
      <c r="S50" s="4">
        <v>3876795000</v>
      </c>
      <c r="U50" s="6">
        <v>-2.7401844527847153E-2</v>
      </c>
    </row>
    <row r="51" spans="1:23" ht="18.75">
      <c r="A51" s="2" t="s">
        <v>15</v>
      </c>
      <c r="C51" s="4">
        <v>0</v>
      </c>
      <c r="D51" s="4"/>
      <c r="E51" s="4">
        <v>-10290922506</v>
      </c>
      <c r="F51" s="4"/>
      <c r="G51" s="4">
        <v>0</v>
      </c>
      <c r="H51" s="4"/>
      <c r="I51" s="4">
        <v>-10290922506</v>
      </c>
      <c r="K51" s="6">
        <v>7.2737985515750822E-2</v>
      </c>
      <c r="M51" s="4">
        <v>0</v>
      </c>
      <c r="N51" s="4"/>
      <c r="O51" s="4">
        <v>-10290922506</v>
      </c>
      <c r="P51" s="4"/>
      <c r="Q51" s="4">
        <v>0</v>
      </c>
      <c r="R51" s="4"/>
      <c r="S51" s="4">
        <v>-10290922506</v>
      </c>
      <c r="U51" s="6">
        <v>7.2737985515750822E-2</v>
      </c>
    </row>
    <row r="52" spans="1:23" ht="18.75">
      <c r="A52" s="2" t="s">
        <v>16</v>
      </c>
      <c r="C52" s="4">
        <v>0</v>
      </c>
      <c r="D52" s="4"/>
      <c r="E52" s="4">
        <v>-10636335000</v>
      </c>
      <c r="F52" s="4"/>
      <c r="G52" s="4">
        <v>0</v>
      </c>
      <c r="H52" s="4"/>
      <c r="I52" s="4">
        <v>-10636335000</v>
      </c>
      <c r="K52" s="6">
        <v>7.5179419602042191E-2</v>
      </c>
      <c r="M52" s="4">
        <v>0</v>
      </c>
      <c r="N52" s="4"/>
      <c r="O52" s="4">
        <v>-10636335000</v>
      </c>
      <c r="P52" s="4"/>
      <c r="Q52" s="4">
        <v>0</v>
      </c>
      <c r="R52" s="4"/>
      <c r="S52" s="4">
        <v>-10636335000</v>
      </c>
      <c r="U52" s="6">
        <v>7.5179419602042191E-2</v>
      </c>
    </row>
    <row r="53" spans="1:23" ht="18.75">
      <c r="A53" s="2" t="s">
        <v>28</v>
      </c>
      <c r="C53" s="4">
        <v>0</v>
      </c>
      <c r="D53" s="4"/>
      <c r="E53" s="4">
        <v>-3991110750</v>
      </c>
      <c r="F53" s="4"/>
      <c r="G53" s="4">
        <v>0</v>
      </c>
      <c r="H53" s="4"/>
      <c r="I53" s="4">
        <v>-3991110750</v>
      </c>
      <c r="K53" s="6">
        <v>2.820984763571957E-2</v>
      </c>
      <c r="M53" s="4">
        <v>0</v>
      </c>
      <c r="N53" s="4"/>
      <c r="O53" s="4">
        <v>-3991110750</v>
      </c>
      <c r="P53" s="4"/>
      <c r="Q53" s="4">
        <v>0</v>
      </c>
      <c r="R53" s="4"/>
      <c r="S53" s="4">
        <v>-3991110750</v>
      </c>
      <c r="U53" s="6">
        <v>2.820984763571957E-2</v>
      </c>
    </row>
    <row r="54" spans="1:23" ht="18.75">
      <c r="A54" s="2" t="s">
        <v>56</v>
      </c>
      <c r="C54" s="4">
        <v>0</v>
      </c>
      <c r="D54" s="4"/>
      <c r="E54" s="4">
        <v>-9065736000</v>
      </c>
      <c r="F54" s="4"/>
      <c r="G54" s="4">
        <v>0</v>
      </c>
      <c r="H54" s="4"/>
      <c r="I54" s="4">
        <v>-9065736000</v>
      </c>
      <c r="K54" s="6">
        <v>6.4078159511273339E-2</v>
      </c>
      <c r="M54" s="4">
        <v>0</v>
      </c>
      <c r="N54" s="4"/>
      <c r="O54" s="4">
        <v>-9065736000</v>
      </c>
      <c r="P54" s="4"/>
      <c r="Q54" s="4">
        <v>0</v>
      </c>
      <c r="R54" s="4"/>
      <c r="S54" s="4">
        <v>-9065736000</v>
      </c>
      <c r="U54" s="6">
        <v>6.4078159511273339E-2</v>
      </c>
    </row>
    <row r="55" spans="1:23" ht="18.75">
      <c r="A55" s="2" t="s">
        <v>19</v>
      </c>
      <c r="C55" s="4">
        <v>0</v>
      </c>
      <c r="D55" s="4"/>
      <c r="E55" s="4">
        <v>-8549003854</v>
      </c>
      <c r="F55" s="4"/>
      <c r="G55" s="4">
        <v>0</v>
      </c>
      <c r="H55" s="4"/>
      <c r="I55" s="4">
        <v>-8549003854</v>
      </c>
      <c r="K55" s="6">
        <v>6.0425809070449719E-2</v>
      </c>
      <c r="M55" s="4">
        <v>0</v>
      </c>
      <c r="N55" s="4"/>
      <c r="O55" s="4">
        <v>-8549003854</v>
      </c>
      <c r="P55" s="4"/>
      <c r="Q55" s="4">
        <v>0</v>
      </c>
      <c r="R55" s="4"/>
      <c r="S55" s="4">
        <v>-8549003854</v>
      </c>
      <c r="U55" s="6">
        <v>6.0425809070449719E-2</v>
      </c>
    </row>
    <row r="56" spans="1:23" ht="18.75">
      <c r="A56" s="2" t="s">
        <v>65</v>
      </c>
      <c r="C56" s="4">
        <v>0</v>
      </c>
      <c r="D56" s="4"/>
      <c r="E56" s="4">
        <v>284674321</v>
      </c>
      <c r="F56" s="4"/>
      <c r="G56" s="4">
        <v>0</v>
      </c>
      <c r="H56" s="4"/>
      <c r="I56" s="4">
        <v>284674321</v>
      </c>
      <c r="K56" s="6">
        <v>-2.0121263789064044E-3</v>
      </c>
      <c r="M56" s="4">
        <v>0</v>
      </c>
      <c r="N56" s="4"/>
      <c r="O56" s="4">
        <v>284674321</v>
      </c>
      <c r="P56" s="4"/>
      <c r="Q56" s="4">
        <v>0</v>
      </c>
      <c r="R56" s="4"/>
      <c r="S56" s="4">
        <v>284674321</v>
      </c>
      <c r="U56" s="6">
        <v>-2.0121263789064044E-3</v>
      </c>
    </row>
    <row r="57" spans="1:23" ht="18.75">
      <c r="A57" s="2" t="s">
        <v>64</v>
      </c>
      <c r="C57" s="4">
        <v>0</v>
      </c>
      <c r="D57" s="4"/>
      <c r="E57" s="4">
        <v>-90155268</v>
      </c>
      <c r="F57" s="4"/>
      <c r="G57" s="4">
        <v>0</v>
      </c>
      <c r="H57" s="4"/>
      <c r="I57" s="4">
        <v>-90155268</v>
      </c>
      <c r="K57" s="6">
        <v>6.3723272370666843E-4</v>
      </c>
      <c r="M57" s="4">
        <v>0</v>
      </c>
      <c r="N57" s="4"/>
      <c r="O57" s="4">
        <v>-90155268</v>
      </c>
      <c r="P57" s="4"/>
      <c r="Q57" s="4">
        <v>0</v>
      </c>
      <c r="R57" s="4"/>
      <c r="S57" s="4">
        <v>-90155268</v>
      </c>
      <c r="U57" s="6">
        <v>6.3723272370666843E-4</v>
      </c>
    </row>
    <row r="58" spans="1:23" ht="18.75">
      <c r="A58" s="2" t="s">
        <v>33</v>
      </c>
      <c r="C58" s="4">
        <v>0</v>
      </c>
      <c r="D58" s="4"/>
      <c r="E58" s="4">
        <v>-417501000</v>
      </c>
      <c r="F58" s="4"/>
      <c r="G58" s="4">
        <v>0</v>
      </c>
      <c r="H58" s="4"/>
      <c r="I58" s="4">
        <v>-417501000</v>
      </c>
      <c r="K58" s="6">
        <v>2.9509678722296935E-3</v>
      </c>
      <c r="M58" s="4">
        <v>0</v>
      </c>
      <c r="N58" s="4"/>
      <c r="O58" s="4">
        <v>-417501000</v>
      </c>
      <c r="P58" s="4"/>
      <c r="Q58" s="4">
        <v>0</v>
      </c>
      <c r="R58" s="4"/>
      <c r="S58" s="4">
        <v>-417501000</v>
      </c>
      <c r="U58" s="6">
        <v>2.9509678722296935E-3</v>
      </c>
    </row>
    <row r="59" spans="1:23" ht="18.75">
      <c r="A59" s="2" t="s">
        <v>51</v>
      </c>
      <c r="C59" s="4">
        <v>0</v>
      </c>
      <c r="D59" s="4"/>
      <c r="E59" s="4">
        <f>1411288054-10</f>
        <v>1411288044</v>
      </c>
      <c r="F59" s="4"/>
      <c r="G59" s="4">
        <v>0</v>
      </c>
      <c r="H59" s="4"/>
      <c r="I59" s="4">
        <f>C59+E59+G59</f>
        <v>1411288044</v>
      </c>
      <c r="K59" s="6">
        <v>-9.9752233068078032E-3</v>
      </c>
      <c r="M59" s="4">
        <v>0</v>
      </c>
      <c r="N59" s="4"/>
      <c r="O59" s="4">
        <v>1411288044</v>
      </c>
      <c r="P59" s="4"/>
      <c r="Q59" s="4">
        <v>0</v>
      </c>
      <c r="R59" s="4"/>
      <c r="S59" s="4">
        <v>1411288044</v>
      </c>
      <c r="U59" s="6">
        <v>-9.9752232361261083E-3</v>
      </c>
    </row>
    <row r="60" spans="1:23" ht="19.5" thickBot="1">
      <c r="C60" s="7">
        <f>SUM(C8:C59)</f>
        <v>25097990778</v>
      </c>
      <c r="D60" s="4"/>
      <c r="E60" s="21">
        <f>SUM(E8:E59)</f>
        <v>-159091909946</v>
      </c>
      <c r="F60" s="4"/>
      <c r="G60" s="7">
        <f>SUM(G8:G59)</f>
        <v>-13362372511</v>
      </c>
      <c r="H60" s="4"/>
      <c r="I60" s="7">
        <f>SUM(I8:I59)</f>
        <v>-147356291679</v>
      </c>
      <c r="K60" s="8">
        <f>SUM(K8:K59)</f>
        <v>1.0415392597529758</v>
      </c>
      <c r="M60" s="7">
        <f>SUM(M8:M59)</f>
        <v>25097990778</v>
      </c>
      <c r="N60" s="4"/>
      <c r="O60" s="7">
        <f>SUM(O8:O59)</f>
        <v>-159091909946</v>
      </c>
      <c r="P60" s="4"/>
      <c r="Q60" s="7">
        <f>SUM(Q8:Q59)</f>
        <v>-13362372511</v>
      </c>
      <c r="R60" s="4"/>
      <c r="S60" s="7">
        <f>SUM(S8:S59)</f>
        <v>-147356291679</v>
      </c>
      <c r="U60" s="8">
        <f>SUM(U8:U59)</f>
        <v>1.0415392598236575</v>
      </c>
      <c r="W60" s="13"/>
    </row>
    <row r="61" spans="1:23" ht="19.5" thickTop="1">
      <c r="C61" s="4"/>
      <c r="D61" s="4"/>
      <c r="E61" s="4"/>
      <c r="F61" s="4"/>
      <c r="G61" s="4"/>
      <c r="H61" s="4"/>
      <c r="I61" s="4"/>
      <c r="K61" s="14"/>
      <c r="M61" s="4"/>
      <c r="N61" s="4"/>
      <c r="O61" s="4"/>
      <c r="P61" s="4"/>
      <c r="Q61" s="4"/>
      <c r="R61" s="4"/>
      <c r="S61" s="4"/>
      <c r="U61" s="14"/>
    </row>
    <row r="62" spans="1:23" ht="18.75">
      <c r="C62" s="4"/>
      <c r="D62" s="4"/>
      <c r="E62" s="4"/>
      <c r="F62" s="4"/>
      <c r="G62" s="4"/>
      <c r="H62" s="4"/>
      <c r="I62" s="4"/>
      <c r="K62" s="14"/>
      <c r="M62" s="4"/>
      <c r="N62" s="4"/>
      <c r="O62" s="4"/>
      <c r="P62" s="4"/>
      <c r="Q62" s="4"/>
      <c r="R62" s="4"/>
      <c r="S62" s="4"/>
      <c r="U62" s="14"/>
    </row>
    <row r="63" spans="1:23" ht="18.75">
      <c r="C63" s="4"/>
      <c r="D63" s="4"/>
      <c r="E63" s="4"/>
      <c r="F63" s="4"/>
      <c r="G63" s="4"/>
      <c r="H63" s="4"/>
      <c r="I63" s="4"/>
      <c r="K63" s="14"/>
      <c r="M63" s="4"/>
      <c r="N63" s="4"/>
      <c r="O63" s="4"/>
      <c r="P63" s="4"/>
      <c r="Q63" s="4"/>
      <c r="R63" s="4"/>
      <c r="S63" s="4"/>
    </row>
    <row r="64" spans="1:23" ht="18.75">
      <c r="C64" s="4"/>
      <c r="D64" s="4"/>
      <c r="E64" s="4"/>
      <c r="F64" s="4"/>
      <c r="G64" s="4"/>
      <c r="H64" s="4"/>
      <c r="I64" s="4"/>
      <c r="K64" s="14"/>
      <c r="M64" s="4"/>
      <c r="N64" s="4"/>
      <c r="O64" s="4"/>
      <c r="P64" s="4"/>
      <c r="Q64" s="4"/>
      <c r="R64" s="4"/>
      <c r="S64" s="4"/>
    </row>
    <row r="65" spans="3:19" ht="18.75">
      <c r="C65" s="4"/>
      <c r="D65" s="4"/>
      <c r="E65" s="4"/>
      <c r="F65" s="4"/>
      <c r="G65" s="4"/>
      <c r="H65" s="4"/>
      <c r="I65" s="4"/>
      <c r="K65" s="14"/>
      <c r="M65" s="4"/>
      <c r="N65" s="4"/>
      <c r="O65" s="4"/>
      <c r="P65" s="4"/>
      <c r="Q65" s="4"/>
      <c r="R65" s="4"/>
      <c r="S65" s="4"/>
    </row>
    <row r="66" spans="3:19" ht="18.75">
      <c r="C66" s="4"/>
      <c r="D66" s="4"/>
      <c r="E66" s="4"/>
      <c r="F66" s="4"/>
      <c r="G66" s="4"/>
      <c r="H66" s="4"/>
      <c r="I66" s="4"/>
      <c r="M66" s="4"/>
      <c r="N66" s="4"/>
      <c r="O66" s="4"/>
      <c r="P66" s="4"/>
      <c r="Q66" s="4"/>
      <c r="R66" s="4"/>
      <c r="S66" s="4"/>
    </row>
    <row r="67" spans="3:19" ht="18.75">
      <c r="C67" s="4"/>
      <c r="D67" s="4"/>
      <c r="E67" s="4"/>
      <c r="F67" s="4"/>
      <c r="G67" s="4"/>
      <c r="H67" s="4"/>
      <c r="I67" s="4"/>
      <c r="M67" s="4"/>
      <c r="N67" s="4"/>
      <c r="O67" s="4"/>
      <c r="P67" s="4"/>
      <c r="Q67" s="4"/>
      <c r="R67" s="4"/>
      <c r="S67" s="4"/>
    </row>
    <row r="68" spans="3:19" ht="18.75">
      <c r="I68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view="pageBreakPreview" zoomScale="110" zoomScaleNormal="100" zoomScaleSheetLayoutView="110" workbookViewId="0">
      <selection activeCell="E13" sqref="E13"/>
    </sheetView>
  </sheetViews>
  <sheetFormatPr defaultRowHeight="15"/>
  <cols>
    <col min="1" max="1" width="22.855468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3.25">
      <c r="A3" s="23" t="s">
        <v>106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3.2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3.25">
      <c r="A6" s="25" t="s">
        <v>135</v>
      </c>
      <c r="B6" s="25" t="s">
        <v>135</v>
      </c>
      <c r="C6" s="25" t="s">
        <v>135</v>
      </c>
      <c r="E6" s="25" t="s">
        <v>108</v>
      </c>
      <c r="F6" s="25" t="s">
        <v>108</v>
      </c>
      <c r="G6" s="25" t="s">
        <v>108</v>
      </c>
      <c r="I6" s="25" t="s">
        <v>109</v>
      </c>
      <c r="J6" s="25" t="s">
        <v>109</v>
      </c>
      <c r="K6" s="25" t="s">
        <v>109</v>
      </c>
    </row>
    <row r="7" spans="1:11" ht="23.25">
      <c r="A7" s="25" t="s">
        <v>136</v>
      </c>
      <c r="C7" s="25" t="s">
        <v>74</v>
      </c>
      <c r="E7" s="25" t="s">
        <v>137</v>
      </c>
      <c r="G7" s="25" t="s">
        <v>138</v>
      </c>
      <c r="I7" s="25" t="s">
        <v>137</v>
      </c>
      <c r="K7" s="25" t="s">
        <v>138</v>
      </c>
    </row>
    <row r="8" spans="1:11" ht="18.75">
      <c r="A8" s="2" t="s">
        <v>84</v>
      </c>
      <c r="C8" s="9" t="s">
        <v>85</v>
      </c>
      <c r="E8" s="4">
        <v>2677</v>
      </c>
      <c r="F8" s="4"/>
      <c r="G8" s="6">
        <f>E8/$E$13</f>
        <v>1.0771721193894603E-3</v>
      </c>
      <c r="H8" s="4"/>
      <c r="I8" s="4">
        <v>2677</v>
      </c>
      <c r="J8" s="4"/>
      <c r="K8" s="6">
        <f>I8/$I$13</f>
        <v>1.0771721193894603E-3</v>
      </c>
    </row>
    <row r="9" spans="1:11" ht="18.75">
      <c r="A9" s="2" t="s">
        <v>87</v>
      </c>
      <c r="C9" s="9" t="s">
        <v>88</v>
      </c>
      <c r="E9" s="4">
        <v>1860</v>
      </c>
      <c r="F9" s="4"/>
      <c r="G9" s="6">
        <f t="shared" ref="G9:G12" si="0">E9/$E$13</f>
        <v>7.4842739711034599E-4</v>
      </c>
      <c r="H9" s="4"/>
      <c r="I9" s="4">
        <v>1860</v>
      </c>
      <c r="J9" s="4"/>
      <c r="K9" s="6">
        <f t="shared" ref="K9:K12" si="1">I9/$I$13</f>
        <v>7.4842739711034599E-4</v>
      </c>
    </row>
    <row r="10" spans="1:11" ht="18.75">
      <c r="A10" s="2" t="s">
        <v>90</v>
      </c>
      <c r="C10" s="9" t="s">
        <v>91</v>
      </c>
      <c r="E10" s="4">
        <v>72428</v>
      </c>
      <c r="F10" s="4"/>
      <c r="G10" s="6">
        <f t="shared" si="0"/>
        <v>2.9143601891348462E-2</v>
      </c>
      <c r="H10" s="4"/>
      <c r="I10" s="4">
        <v>72428</v>
      </c>
      <c r="J10" s="4"/>
      <c r="K10" s="6">
        <f t="shared" si="1"/>
        <v>2.9143601891348462E-2</v>
      </c>
    </row>
    <row r="11" spans="1:11" ht="18.75">
      <c r="A11" s="2" t="s">
        <v>92</v>
      </c>
      <c r="C11" s="9" t="s">
        <v>93</v>
      </c>
      <c r="E11" s="4">
        <v>3844</v>
      </c>
      <c r="F11" s="4"/>
      <c r="G11" s="6">
        <f t="shared" si="0"/>
        <v>1.5467499540280482E-3</v>
      </c>
      <c r="H11" s="4"/>
      <c r="I11" s="4">
        <v>3844</v>
      </c>
      <c r="J11" s="4"/>
      <c r="K11" s="6">
        <f t="shared" si="1"/>
        <v>1.5467499540280482E-3</v>
      </c>
    </row>
    <row r="12" spans="1:11" ht="18.75">
      <c r="A12" s="2" t="s">
        <v>101</v>
      </c>
      <c r="C12" s="9" t="s">
        <v>104</v>
      </c>
      <c r="E12" s="4">
        <v>2404402</v>
      </c>
      <c r="F12" s="4"/>
      <c r="G12" s="6">
        <f t="shared" si="0"/>
        <v>0.96748404863812365</v>
      </c>
      <c r="H12" s="4"/>
      <c r="I12" s="4">
        <v>2404402</v>
      </c>
      <c r="J12" s="4"/>
      <c r="K12" s="6">
        <f t="shared" si="1"/>
        <v>0.96748404863812365</v>
      </c>
    </row>
    <row r="13" spans="1:11" ht="19.5" thickBot="1">
      <c r="E13" s="7">
        <f>SUM(E8:E12)</f>
        <v>2485211</v>
      </c>
      <c r="F13" s="4"/>
      <c r="G13" s="8">
        <f>SUM(G8:G12)</f>
        <v>1</v>
      </c>
      <c r="H13" s="4"/>
      <c r="I13" s="7">
        <f>SUM(I8:I12)</f>
        <v>2485211</v>
      </c>
      <c r="J13" s="4"/>
      <c r="K13" s="8">
        <f>SUM(K8:K12)</f>
        <v>1</v>
      </c>
    </row>
    <row r="14" spans="1:11" ht="15.75" thickTop="1"/>
    <row r="16" spans="1:11">
      <c r="E16" s="3"/>
    </row>
    <row r="17" spans="5:9">
      <c r="I17" s="11"/>
    </row>
    <row r="18" spans="5:9">
      <c r="E18" s="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3"/>
  <sheetViews>
    <sheetView rightToLeft="1" view="pageBreakPreview" zoomScale="130" zoomScaleNormal="100" zoomScaleSheetLayoutView="130" workbookViewId="0">
      <selection activeCell="A24" sqref="A24"/>
    </sheetView>
  </sheetViews>
  <sheetFormatPr defaultRowHeight="15"/>
  <cols>
    <col min="1" max="1" width="34.8554687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6.28515625" style="1" bestFit="1" customWidth="1"/>
    <col min="8" max="16384" width="9.140625" style="1"/>
  </cols>
  <sheetData>
    <row r="2" spans="1:8" ht="23.25">
      <c r="A2" s="23" t="s">
        <v>0</v>
      </c>
      <c r="B2" s="23"/>
      <c r="C2" s="23"/>
      <c r="D2" s="23"/>
      <c r="E2" s="23"/>
    </row>
    <row r="3" spans="1:8" ht="23.25">
      <c r="A3" s="23" t="s">
        <v>106</v>
      </c>
      <c r="B3" s="23"/>
      <c r="C3" s="23"/>
      <c r="D3" s="23"/>
      <c r="E3" s="23"/>
    </row>
    <row r="4" spans="1:8" ht="23.25">
      <c r="A4" s="23" t="s">
        <v>2</v>
      </c>
      <c r="B4" s="23"/>
      <c r="C4" s="23"/>
      <c r="D4" s="23"/>
      <c r="E4" s="23"/>
    </row>
    <row r="6" spans="1:8" ht="30">
      <c r="A6" s="24" t="s">
        <v>139</v>
      </c>
      <c r="C6" s="25" t="s">
        <v>108</v>
      </c>
      <c r="E6" s="26" t="s">
        <v>6</v>
      </c>
    </row>
    <row r="7" spans="1:8" ht="23.25">
      <c r="A7" s="25" t="s">
        <v>139</v>
      </c>
      <c r="C7" s="25" t="s">
        <v>77</v>
      </c>
      <c r="E7" s="25" t="s">
        <v>77</v>
      </c>
    </row>
    <row r="8" spans="1:8" ht="18.75">
      <c r="A8" s="2" t="s">
        <v>139</v>
      </c>
      <c r="C8" s="4">
        <v>1131450614</v>
      </c>
      <c r="D8" s="4"/>
      <c r="E8" s="4">
        <v>1131450614</v>
      </c>
      <c r="G8" s="3"/>
      <c r="H8" s="11"/>
    </row>
    <row r="9" spans="1:8" ht="18.75">
      <c r="A9" s="2" t="s">
        <v>140</v>
      </c>
      <c r="C9" s="4">
        <v>443</v>
      </c>
      <c r="D9" s="4"/>
      <c r="E9" s="4">
        <v>443</v>
      </c>
    </row>
    <row r="10" spans="1:8" ht="18.75">
      <c r="A10" s="2" t="s">
        <v>141</v>
      </c>
      <c r="C10" s="4">
        <v>103074335</v>
      </c>
      <c r="D10" s="4"/>
      <c r="E10" s="4">
        <v>103074335</v>
      </c>
      <c r="G10" s="3"/>
      <c r="H10" s="3"/>
    </row>
    <row r="11" spans="1:8" ht="19.5" thickBot="1">
      <c r="A11" s="2" t="s">
        <v>115</v>
      </c>
      <c r="C11" s="7">
        <f>SUM(C8:C10)</f>
        <v>1234525392</v>
      </c>
      <c r="D11" s="4"/>
      <c r="E11" s="7">
        <f>SUM(E8:E10)</f>
        <v>1234525392</v>
      </c>
    </row>
    <row r="12" spans="1:8" ht="19.5" thickTop="1">
      <c r="C12" s="4"/>
      <c r="D12" s="4"/>
      <c r="E12" s="4"/>
    </row>
    <row r="13" spans="1:8" ht="18.75">
      <c r="C13" s="4"/>
      <c r="D13" s="4"/>
      <c r="E13" s="4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2022-06-22T04:37:43Z</dcterms:created>
  <dcterms:modified xsi:type="dcterms:W3CDTF">2022-06-25T07:14:49Z</dcterms:modified>
</cp:coreProperties>
</file>