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64861762-3CF8-43EB-9FEE-C1858C2A64C4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0">سهام!$A$1:$Z$81</definedName>
  </definedNames>
  <calcPr calcId="191029"/>
</workbook>
</file>

<file path=xl/calcChain.xml><?xml version="1.0" encoding="utf-8"?>
<calcChain xmlns="http://schemas.openxmlformats.org/spreadsheetml/2006/main">
  <c r="K9" i="11" l="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G8" i="15"/>
  <c r="G9" i="15"/>
  <c r="G10" i="15"/>
  <c r="G7" i="15"/>
  <c r="G11" i="15" s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" i="11"/>
  <c r="K8" i="11"/>
  <c r="S9" i="6"/>
  <c r="S10" i="6"/>
  <c r="S11" i="6"/>
  <c r="S12" i="6"/>
  <c r="S13" i="6"/>
  <c r="S14" i="6"/>
  <c r="S15" i="6"/>
  <c r="S16" i="6"/>
  <c r="S17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9" i="1"/>
  <c r="K81" i="11" l="1"/>
  <c r="U81" i="11"/>
  <c r="E11" i="15"/>
  <c r="E8" i="15"/>
  <c r="E9" i="15"/>
  <c r="E10" i="15"/>
  <c r="E7" i="15"/>
  <c r="C11" i="15"/>
  <c r="E10" i="14"/>
  <c r="C10" i="14"/>
  <c r="S9" i="11"/>
  <c r="S81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" i="11"/>
  <c r="G81" i="11"/>
  <c r="E81" i="11"/>
  <c r="C81" i="11"/>
  <c r="Q81" i="11"/>
  <c r="O81" i="11"/>
  <c r="M81" i="11"/>
  <c r="Q74" i="9"/>
  <c r="O74" i="9"/>
  <c r="M74" i="9"/>
  <c r="I74" i="9"/>
  <c r="G74" i="9"/>
  <c r="E74" i="9"/>
  <c r="Q32" i="10"/>
  <c r="O32" i="10"/>
  <c r="M32" i="10"/>
  <c r="I32" i="10"/>
  <c r="G32" i="10"/>
  <c r="E32" i="10"/>
  <c r="S9" i="8"/>
  <c r="S10" i="8"/>
  <c r="S11" i="8"/>
  <c r="S12" i="8"/>
  <c r="S13" i="8"/>
  <c r="S14" i="8"/>
  <c r="S15" i="8"/>
  <c r="S16" i="8"/>
  <c r="S17" i="8"/>
  <c r="S8" i="8"/>
  <c r="M9" i="8"/>
  <c r="M10" i="8"/>
  <c r="M11" i="8"/>
  <c r="M12" i="8"/>
  <c r="M13" i="8"/>
  <c r="M14" i="8"/>
  <c r="M15" i="8"/>
  <c r="M16" i="8"/>
  <c r="M17" i="8"/>
  <c r="M8" i="8"/>
  <c r="I18" i="8"/>
  <c r="K9" i="7"/>
  <c r="K10" i="7"/>
  <c r="K11" i="7"/>
  <c r="K12" i="7"/>
  <c r="K13" i="7"/>
  <c r="K8" i="7"/>
  <c r="Q12" i="6"/>
  <c r="I81" i="11" l="1"/>
  <c r="Y81" i="1"/>
  <c r="I81" i="1"/>
  <c r="E81" i="1"/>
  <c r="G81" i="1"/>
  <c r="M81" i="1"/>
  <c r="O81" i="1"/>
  <c r="U81" i="1"/>
  <c r="W81" i="1"/>
  <c r="K81" i="1"/>
  <c r="A3" i="6"/>
  <c r="A4" i="6"/>
  <c r="A2" i="6"/>
  <c r="I14" i="13" l="1"/>
  <c r="E14" i="13"/>
  <c r="O18" i="8"/>
  <c r="Q18" i="8"/>
  <c r="M18" i="8"/>
  <c r="K18" i="8"/>
  <c r="O14" i="7"/>
  <c r="M14" i="7"/>
  <c r="K14" i="7"/>
  <c r="I14" i="7"/>
  <c r="G14" i="7"/>
  <c r="Q14" i="7"/>
  <c r="Q18" i="6"/>
  <c r="O18" i="6"/>
  <c r="M18" i="6"/>
  <c r="K18" i="6"/>
  <c r="S18" i="6"/>
  <c r="K10" i="13" l="1"/>
  <c r="K8" i="13"/>
  <c r="K13" i="13"/>
  <c r="K12" i="13"/>
  <c r="K11" i="13"/>
  <c r="K9" i="13"/>
  <c r="G12" i="13"/>
  <c r="G11" i="13"/>
  <c r="G10" i="13"/>
  <c r="G8" i="13"/>
  <c r="G13" i="13"/>
  <c r="G9" i="13"/>
  <c r="S18" i="8"/>
  <c r="G14" i="13" l="1"/>
  <c r="K14" i="13"/>
</calcChain>
</file>

<file path=xl/sharedStrings.xml><?xml version="1.0" encoding="utf-8"?>
<sst xmlns="http://schemas.openxmlformats.org/spreadsheetml/2006/main" count="587" uniqueCount="172">
  <si>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</si>
  <si>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</si>
  <si>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</si>
  <si>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</si>
  <si>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</si>
  <si>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</si>
  <si>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</si>
  <si>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</si>
  <si>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</si>
  <si>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</si>
  <si>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</si>
  <si>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</si>
  <si>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</si>
  <si>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</si>
  <si>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</si>
  <si>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</si>
  <si>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</si>
  <si>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</si>
  <si>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</si>
  <si>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</si>
  <si>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</si>
  <si>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</si>
  <si>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</si>
  <si>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</si>
  <si>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</si>
  <si>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</si>
  <si>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</si>
  <si>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</si>
  <si>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</si>
  <si>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</si>
  <si>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</si>
  <si>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</si>
  <si>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</si>
  <si>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</si>
  <si>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</si>
  <si>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</si>
  <si>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</si>
  <si>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</si>
  <si>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</si>
  <si>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</si>
  <si>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</si>
  <si>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</si>
  <si>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</si>
  <si>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</si>
  <si>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</si>
  <si>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</si>
  <si>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</si>
  <si>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</si>
  <si>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</si>
  <si>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</si>
  <si>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</si>
  <si>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</si>
  <si>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</si>
  <si>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</si>
  <si>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</si>
  <si>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</si>
  <si>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</si>
  <si>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</si>
  <si>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</si>
  <si>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</si>
  <si>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</si>
  <si>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</si>
  <si>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</si>
  <si>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</si>
  <si>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</si>
  <si>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</si>
  <si>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</si>
  <si>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</si>
  <si>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</si>
  <si>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</si>
  <si>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</si>
  <si>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</si>
  <si>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</si>
  <si>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</si>
  <si>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</si>
  <si>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</si>
  <si>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</si>
  <si>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</si>
  <si>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</si>
  <si>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</si>
  <si>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</si>
  <si>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</si>
  <si>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</si>
  <si>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</si>
  <si>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</si>
  <si>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</si>
  <si>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</si>
  <si>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</si>
  <si>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</si>
  <si>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</si>
  <si>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</si>
  <si>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</si>
  <si>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</si>
  <si>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</si>
  <si>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</si>
  <si>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</si>
  <si>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</si>
  <si>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</si>
  <si>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</si>
  <si>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</si>
  <si>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</si>
  <si>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</si>
  <si>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</si>
  <si>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</si>
  <si>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</si>
  <si>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</si>
  <si>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</si>
  <si>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</si>
  <si>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</si>
  <si>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</si>
  <si>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</si>
  <si>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</si>
  <si>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</si>
  <si>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</si>
  <si>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</si>
  <si>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</si>
  <si>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</si>
  <si>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</si>
  <si>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</si>
  <si>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</si>
  <si>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</si>
  <si>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</si>
  <si>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</si>
  <si>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</si>
  <si>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</si>
  <si>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</si>
  <si>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</si>
  <si>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</si>
  <si>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</si>
  <si>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</si>
  <si>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</si>
  <si>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</si>
  <si>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</si>
  <si>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</si>
  <si>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</si>
  <si>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</si>
  <si>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</si>
  <si>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</si>
  <si>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</si>
  <si>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</si>
  <si>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</si>
  <si>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</si>
  <si>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</si>
  <si>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</si>
  <si>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</si>
  <si>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</si>
  <si>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</si>
  <si>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</si>
  <si>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</si>
  <si>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</si>
  <si>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</si>
  <si>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</si>
  <si>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 xml:space="preserve"> منتهی به 1402/03/31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</si>
  <si>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</si>
  <si>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</si>
  <si>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</si>
  <si>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</si>
  <si>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</si>
  <si>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</si>
  <si>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</si>
  <si>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</si>
  <si>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1005-10-810-707070131</t>
  </si>
  <si>
    <t>1393/10/25</t>
  </si>
  <si>
    <t>برای ماه منتهی به 1402/03/31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</si>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</sst>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1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7" fillId="0" borderId="0" xfId="0" applyFont="1"/>
    <xf numFmtId="3" fontId="7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7"/>
  <sheetViews>
    <sheetView rightToLeft="1" view="pageBreakPreview" topLeftCell="A58" zoomScale="77" zoomScaleNormal="91" zoomScaleSheetLayoutView="77" workbookViewId="0">
      <selection activeCell="AB13" sqref="AB13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4.710937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0.42578125" style="10" bestFit="1" customWidth="1"/>
    <col min="28" max="28" width="15.140625" style="10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1" t="s">
        <v>0</v>
      </c>
      <c r="B2" s="41"/>
      <c r="C2" s="41"/>
      <c r="D2" s="41"/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9" ht="30" x14ac:dyDescent="0.45">
      <c r="A3" s="44" t="s">
        <v>115</v>
      </c>
      <c r="B3" s="41"/>
      <c r="C3" s="41"/>
      <c r="D3" s="41"/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9" ht="30" x14ac:dyDescent="0.45">
      <c r="A4" s="44" t="s">
        <v>152</v>
      </c>
      <c r="B4" s="41"/>
      <c r="C4" s="41"/>
      <c r="D4" s="41"/>
      <c r="E4" s="41" t="s">
        <v>2</v>
      </c>
      <c r="F4" s="41" t="s">
        <v>2</v>
      </c>
      <c r="G4" s="41" t="s">
        <v>2</v>
      </c>
      <c r="H4" s="41" t="s">
        <v>2</v>
      </c>
      <c r="I4" s="41" t="s">
        <v>2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6" spans="1:29" s="3" customFormat="1" ht="30" x14ac:dyDescent="0.25">
      <c r="A6" s="41" t="s">
        <v>3</v>
      </c>
      <c r="C6" s="43" t="s">
        <v>6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3" t="s">
        <v>153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29" ht="30" x14ac:dyDescent="0.45">
      <c r="A7" s="41" t="s">
        <v>3</v>
      </c>
      <c r="C7" s="41" t="s">
        <v>7</v>
      </c>
      <c r="E7" s="41" t="s">
        <v>8</v>
      </c>
      <c r="G7" s="41" t="s">
        <v>9</v>
      </c>
      <c r="I7" s="42" t="s">
        <v>10</v>
      </c>
      <c r="J7" s="42" t="s">
        <v>10</v>
      </c>
      <c r="K7" s="42" t="s">
        <v>10</v>
      </c>
      <c r="M7" s="42" t="s">
        <v>11</v>
      </c>
      <c r="N7" s="42" t="s">
        <v>11</v>
      </c>
      <c r="O7" s="42" t="s">
        <v>11</v>
      </c>
      <c r="Q7" s="41" t="s">
        <v>7</v>
      </c>
      <c r="S7" s="41" t="s">
        <v>12</v>
      </c>
      <c r="U7" s="41" t="s">
        <v>8</v>
      </c>
      <c r="W7" s="41" t="s">
        <v>9</v>
      </c>
      <c r="Y7" s="41" t="s">
        <v>13</v>
      </c>
    </row>
    <row r="8" spans="1:29" ht="30" x14ac:dyDescent="0.45">
      <c r="A8" s="42" t="s">
        <v>3</v>
      </c>
      <c r="C8" s="42" t="s">
        <v>7</v>
      </c>
      <c r="E8" s="42" t="s">
        <v>8</v>
      </c>
      <c r="G8" s="42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2" t="s">
        <v>7</v>
      </c>
      <c r="S8" s="42" t="s">
        <v>12</v>
      </c>
      <c r="U8" s="42" t="s">
        <v>8</v>
      </c>
      <c r="W8" s="42" t="s">
        <v>9</v>
      </c>
      <c r="Y8" s="42" t="s">
        <v>13</v>
      </c>
    </row>
    <row r="9" spans="1:29" ht="21" x14ac:dyDescent="0.55000000000000004">
      <c r="A9" s="12" t="s">
        <v>15</v>
      </c>
      <c r="C9" s="5">
        <v>145769792</v>
      </c>
      <c r="D9" s="5"/>
      <c r="E9" s="5">
        <v>337885025916</v>
      </c>
      <c r="F9" s="5"/>
      <c r="G9" s="5">
        <v>395583720543.64801</v>
      </c>
      <c r="H9" s="5"/>
      <c r="I9" s="5">
        <v>0</v>
      </c>
      <c r="J9" s="5"/>
      <c r="K9" s="5">
        <v>0</v>
      </c>
      <c r="L9" s="5"/>
      <c r="M9" s="5">
        <v>-25077330</v>
      </c>
      <c r="N9" s="5"/>
      <c r="O9" s="5">
        <v>73543229223</v>
      </c>
      <c r="P9" s="5"/>
      <c r="Q9" s="5">
        <v>120692462</v>
      </c>
      <c r="R9" s="5"/>
      <c r="S9" s="5">
        <v>2840</v>
      </c>
      <c r="T9" s="5"/>
      <c r="U9" s="5">
        <v>279757383819</v>
      </c>
      <c r="V9" s="5"/>
      <c r="W9" s="5">
        <v>340727130857.12402</v>
      </c>
      <c r="Y9" s="6">
        <f>W9/12542720095237</f>
        <v>2.7165330029688895E-2</v>
      </c>
      <c r="AA9" s="11"/>
      <c r="AB9" s="1"/>
    </row>
    <row r="10" spans="1:29" ht="21" x14ac:dyDescent="0.55000000000000004">
      <c r="A10" s="12" t="s">
        <v>16</v>
      </c>
      <c r="C10" s="5">
        <v>48932004</v>
      </c>
      <c r="D10" s="5"/>
      <c r="E10" s="5">
        <v>132688301218</v>
      </c>
      <c r="F10" s="5"/>
      <c r="G10" s="5">
        <v>174620682288.55801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48932004</v>
      </c>
      <c r="R10" s="5"/>
      <c r="S10" s="5">
        <v>3901</v>
      </c>
      <c r="T10" s="5"/>
      <c r="U10" s="5">
        <v>132688301218</v>
      </c>
      <c r="V10" s="5"/>
      <c r="W10" s="5">
        <v>189747989305.75601</v>
      </c>
      <c r="Y10" s="6">
        <f t="shared" ref="Y10:Y73" si="0">W10/12542720095237</f>
        <v>1.5128137107820124E-2</v>
      </c>
    </row>
    <row r="11" spans="1:29" ht="21" x14ac:dyDescent="0.55000000000000004">
      <c r="A11" s="12" t="s">
        <v>17</v>
      </c>
      <c r="C11" s="5">
        <v>68170667</v>
      </c>
      <c r="D11" s="5"/>
      <c r="E11" s="5">
        <v>267363173383</v>
      </c>
      <c r="F11" s="5"/>
      <c r="G11" s="5">
        <v>316056200342.216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68170667</v>
      </c>
      <c r="R11" s="5"/>
      <c r="S11" s="5">
        <v>5220</v>
      </c>
      <c r="T11" s="5"/>
      <c r="U11" s="5">
        <v>267363173383</v>
      </c>
      <c r="V11" s="5"/>
      <c r="W11" s="5">
        <v>353733568993.64697</v>
      </c>
      <c r="Y11" s="6">
        <f t="shared" si="0"/>
        <v>2.8202301120310781E-2</v>
      </c>
    </row>
    <row r="12" spans="1:29" ht="21" x14ac:dyDescent="0.55000000000000004">
      <c r="A12" s="12" t="s">
        <v>73</v>
      </c>
      <c r="C12" s="5">
        <v>3394369</v>
      </c>
      <c r="D12" s="5"/>
      <c r="E12" s="5">
        <v>37337987221</v>
      </c>
      <c r="F12" s="5"/>
      <c r="G12" s="5">
        <v>41569805254.823997</v>
      </c>
      <c r="H12" s="5"/>
      <c r="I12" s="5">
        <v>718667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4113036</v>
      </c>
      <c r="R12" s="5"/>
      <c r="S12" s="5">
        <v>9470</v>
      </c>
      <c r="T12" s="5"/>
      <c r="U12" s="5">
        <v>37337987221</v>
      </c>
      <c r="V12" s="5"/>
      <c r="W12" s="5">
        <v>38718695737.026001</v>
      </c>
      <c r="Y12" s="6">
        <f t="shared" si="0"/>
        <v>3.0869456898531223E-3</v>
      </c>
      <c r="AC12" s="13"/>
    </row>
    <row r="13" spans="1:29" ht="21" x14ac:dyDescent="0.55000000000000004">
      <c r="A13" s="12" t="s">
        <v>18</v>
      </c>
      <c r="C13" s="5">
        <v>44613883</v>
      </c>
      <c r="D13" s="5"/>
      <c r="E13" s="5">
        <v>90804006971</v>
      </c>
      <c r="F13" s="5"/>
      <c r="G13" s="5">
        <v>143910656635.50699</v>
      </c>
      <c r="H13" s="5"/>
      <c r="I13" s="5">
        <v>1207644</v>
      </c>
      <c r="J13" s="5"/>
      <c r="K13" s="5">
        <v>4288380081</v>
      </c>
      <c r="L13" s="5"/>
      <c r="M13" s="5">
        <v>-14421635</v>
      </c>
      <c r="N13" s="5"/>
      <c r="O13" s="5">
        <v>49062180431</v>
      </c>
      <c r="P13" s="5"/>
      <c r="Q13" s="5">
        <v>31399892</v>
      </c>
      <c r="R13" s="5"/>
      <c r="S13" s="5">
        <v>2990</v>
      </c>
      <c r="T13" s="5"/>
      <c r="U13" s="5">
        <v>65163491462</v>
      </c>
      <c r="V13" s="5"/>
      <c r="W13" s="5">
        <v>93327057301.373993</v>
      </c>
      <c r="Y13" s="6">
        <f t="shared" si="0"/>
        <v>7.440735071239787E-3</v>
      </c>
    </row>
    <row r="14" spans="1:29" ht="21" x14ac:dyDescent="0.55000000000000004">
      <c r="A14" s="12" t="s">
        <v>75</v>
      </c>
      <c r="C14" s="5">
        <v>22421776</v>
      </c>
      <c r="D14" s="5"/>
      <c r="E14" s="5">
        <v>202129141152</v>
      </c>
      <c r="F14" s="5"/>
      <c r="G14" s="5">
        <v>215305619740.84799</v>
      </c>
      <c r="H14" s="5"/>
      <c r="I14" s="5">
        <v>0</v>
      </c>
      <c r="J14" s="5"/>
      <c r="K14" s="5">
        <v>0</v>
      </c>
      <c r="L14" s="5"/>
      <c r="M14" s="5">
        <v>-8661864</v>
      </c>
      <c r="N14" s="5"/>
      <c r="O14" s="5">
        <v>73250370699</v>
      </c>
      <c r="P14" s="5"/>
      <c r="Q14" s="5">
        <v>13759912</v>
      </c>
      <c r="R14" s="5"/>
      <c r="S14" s="5">
        <v>8770</v>
      </c>
      <c r="T14" s="5"/>
      <c r="U14" s="5">
        <v>124043661624</v>
      </c>
      <c r="V14" s="5"/>
      <c r="W14" s="5">
        <v>119956415391.972</v>
      </c>
      <c r="Y14" s="6">
        <f t="shared" si="0"/>
        <v>9.5638278205318894E-3</v>
      </c>
    </row>
    <row r="15" spans="1:29" ht="21" x14ac:dyDescent="0.55000000000000004">
      <c r="A15" s="12" t="s">
        <v>19</v>
      </c>
      <c r="C15" s="5">
        <v>19437073</v>
      </c>
      <c r="D15" s="5"/>
      <c r="E15" s="5">
        <v>179698339285</v>
      </c>
      <c r="F15" s="5"/>
      <c r="G15" s="5">
        <v>270693128043.25699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19437073</v>
      </c>
      <c r="R15" s="5"/>
      <c r="S15" s="5">
        <v>13530</v>
      </c>
      <c r="T15" s="5"/>
      <c r="U15" s="5">
        <v>179698339285</v>
      </c>
      <c r="V15" s="5"/>
      <c r="W15" s="5">
        <v>261418845283.745</v>
      </c>
      <c r="Y15" s="6">
        <f t="shared" si="0"/>
        <v>2.0842276898375239E-2</v>
      </c>
    </row>
    <row r="16" spans="1:29" ht="21" x14ac:dyDescent="0.55000000000000004">
      <c r="A16" s="12" t="s">
        <v>20</v>
      </c>
      <c r="C16" s="5">
        <v>16450000</v>
      </c>
      <c r="D16" s="5"/>
      <c r="E16" s="5">
        <v>232218280689</v>
      </c>
      <c r="F16" s="5"/>
      <c r="G16" s="5">
        <v>324589631625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16450000</v>
      </c>
      <c r="R16" s="5"/>
      <c r="S16" s="5">
        <v>16410</v>
      </c>
      <c r="T16" s="5"/>
      <c r="U16" s="5">
        <v>232218280689</v>
      </c>
      <c r="V16" s="5"/>
      <c r="W16" s="5">
        <v>268338330225</v>
      </c>
      <c r="Y16" s="6">
        <f t="shared" si="0"/>
        <v>2.1393950290487577E-2</v>
      </c>
    </row>
    <row r="17" spans="1:25" ht="21" x14ac:dyDescent="0.55000000000000004">
      <c r="A17" s="12" t="s">
        <v>21</v>
      </c>
      <c r="C17" s="5">
        <v>12014573</v>
      </c>
      <c r="D17" s="5"/>
      <c r="E17" s="5">
        <v>165196949553</v>
      </c>
      <c r="F17" s="5"/>
      <c r="G17" s="5">
        <v>227874086425.60199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12014573</v>
      </c>
      <c r="R17" s="5"/>
      <c r="S17" s="5">
        <v>15350</v>
      </c>
      <c r="T17" s="5"/>
      <c r="U17" s="5">
        <v>165196949553</v>
      </c>
      <c r="V17" s="5"/>
      <c r="W17" s="5">
        <v>183326374561.478</v>
      </c>
      <c r="Y17" s="6">
        <f t="shared" si="0"/>
        <v>1.4616157673094751E-2</v>
      </c>
    </row>
    <row r="18" spans="1:25" ht="21" x14ac:dyDescent="0.55000000000000004">
      <c r="A18" s="12" t="s">
        <v>22</v>
      </c>
      <c r="C18" s="5">
        <v>1499472</v>
      </c>
      <c r="D18" s="5"/>
      <c r="E18" s="5">
        <v>35197246525</v>
      </c>
      <c r="F18" s="5"/>
      <c r="G18" s="5">
        <v>41288238922.32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1499472</v>
      </c>
      <c r="R18" s="5"/>
      <c r="S18" s="5">
        <v>25500</v>
      </c>
      <c r="T18" s="5"/>
      <c r="U18" s="5">
        <v>35197246525</v>
      </c>
      <c r="V18" s="5"/>
      <c r="W18" s="5">
        <v>38009028610.800003</v>
      </c>
      <c r="Y18" s="6">
        <f t="shared" si="0"/>
        <v>3.0303656880004549E-3</v>
      </c>
    </row>
    <row r="19" spans="1:25" ht="21" x14ac:dyDescent="0.55000000000000004">
      <c r="A19" s="12" t="s">
        <v>74</v>
      </c>
      <c r="C19" s="5">
        <v>2409443</v>
      </c>
      <c r="D19" s="5"/>
      <c r="E19" s="5">
        <v>86647661126</v>
      </c>
      <c r="F19" s="5"/>
      <c r="G19" s="5">
        <v>86223845309.399994</v>
      </c>
      <c r="H19" s="5"/>
      <c r="I19" s="5">
        <v>2409443</v>
      </c>
      <c r="J19" s="5"/>
      <c r="K19" s="5">
        <v>0</v>
      </c>
      <c r="L19" s="5"/>
      <c r="M19" s="5">
        <v>-1575098</v>
      </c>
      <c r="N19" s="5"/>
      <c r="O19" s="5">
        <v>24033896890</v>
      </c>
      <c r="P19" s="5"/>
      <c r="Q19" s="5">
        <v>3243788</v>
      </c>
      <c r="R19" s="5"/>
      <c r="S19" s="5">
        <v>14690</v>
      </c>
      <c r="T19" s="5"/>
      <c r="U19" s="5">
        <v>58326061956</v>
      </c>
      <c r="V19" s="5"/>
      <c r="W19" s="5">
        <v>47367720807.966003</v>
      </c>
      <c r="Y19" s="6">
        <f t="shared" si="0"/>
        <v>3.7765110317620437E-3</v>
      </c>
    </row>
    <row r="20" spans="1:25" ht="21" x14ac:dyDescent="0.55000000000000004">
      <c r="A20" s="12" t="s">
        <v>68</v>
      </c>
      <c r="C20" s="5">
        <v>3171861</v>
      </c>
      <c r="D20" s="5"/>
      <c r="E20" s="5">
        <v>142473876516</v>
      </c>
      <c r="F20" s="5"/>
      <c r="G20" s="5">
        <v>139046789632.905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3171861</v>
      </c>
      <c r="R20" s="5"/>
      <c r="S20" s="5">
        <v>38000</v>
      </c>
      <c r="T20" s="5"/>
      <c r="U20" s="5">
        <v>142473876516</v>
      </c>
      <c r="V20" s="5"/>
      <c r="W20" s="5">
        <v>119813560227.89999</v>
      </c>
      <c r="Y20" s="6">
        <f t="shared" si="0"/>
        <v>9.5524383322081984E-3</v>
      </c>
    </row>
    <row r="21" spans="1:25" ht="21" x14ac:dyDescent="0.55000000000000004">
      <c r="A21" s="12" t="s">
        <v>23</v>
      </c>
      <c r="C21" s="5">
        <v>1003998</v>
      </c>
      <c r="D21" s="5"/>
      <c r="E21" s="5">
        <v>2646950697</v>
      </c>
      <c r="F21" s="5"/>
      <c r="G21" s="5">
        <v>4309468546.9841995</v>
      </c>
      <c r="H21" s="5"/>
      <c r="I21" s="5">
        <v>0</v>
      </c>
      <c r="J21" s="5"/>
      <c r="K21" s="5">
        <v>0</v>
      </c>
      <c r="L21" s="5"/>
      <c r="M21" s="5">
        <v>-1003998</v>
      </c>
      <c r="N21" s="5"/>
      <c r="O21" s="5">
        <v>3888549886</v>
      </c>
      <c r="P21" s="5"/>
      <c r="Q21" s="5">
        <v>0</v>
      </c>
      <c r="R21" s="5"/>
      <c r="S21" s="5">
        <v>0</v>
      </c>
      <c r="T21" s="5"/>
      <c r="U21" s="5">
        <v>0</v>
      </c>
      <c r="V21" s="5"/>
      <c r="W21" s="5">
        <v>0</v>
      </c>
      <c r="Y21" s="6">
        <f t="shared" si="0"/>
        <v>0</v>
      </c>
    </row>
    <row r="22" spans="1:25" ht="21" x14ac:dyDescent="0.55000000000000004">
      <c r="A22" s="12" t="s">
        <v>24</v>
      </c>
      <c r="C22" s="5">
        <v>27440000</v>
      </c>
      <c r="D22" s="5"/>
      <c r="E22" s="5">
        <v>106793006375</v>
      </c>
      <c r="F22" s="5"/>
      <c r="G22" s="5">
        <v>139111333200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27440000</v>
      </c>
      <c r="R22" s="5"/>
      <c r="S22" s="5">
        <v>4267</v>
      </c>
      <c r="T22" s="5"/>
      <c r="U22" s="5">
        <v>106793006375</v>
      </c>
      <c r="V22" s="5"/>
      <c r="W22" s="5">
        <v>116389815444</v>
      </c>
      <c r="Y22" s="6">
        <f t="shared" si="0"/>
        <v>9.2794716425345508E-3</v>
      </c>
    </row>
    <row r="23" spans="1:25" ht="21" x14ac:dyDescent="0.55000000000000004">
      <c r="A23" s="12" t="s">
        <v>25</v>
      </c>
      <c r="C23" s="5">
        <v>70247</v>
      </c>
      <c r="D23" s="5"/>
      <c r="E23" s="5">
        <v>70310780</v>
      </c>
      <c r="F23" s="5"/>
      <c r="G23" s="5">
        <v>69829030.349999994</v>
      </c>
      <c r="H23" s="5"/>
      <c r="I23" s="5">
        <v>70247</v>
      </c>
      <c r="J23" s="5"/>
      <c r="K23" s="5">
        <v>70310777.251300007</v>
      </c>
      <c r="L23" s="5"/>
      <c r="M23" s="5">
        <v>-70247</v>
      </c>
      <c r="N23" s="5"/>
      <c r="O23" s="5">
        <v>70310777.251300007</v>
      </c>
      <c r="P23" s="5"/>
      <c r="Q23" s="5">
        <v>70247</v>
      </c>
      <c r="R23" s="5"/>
      <c r="S23" s="5">
        <v>1000</v>
      </c>
      <c r="T23" s="5"/>
      <c r="U23" s="5">
        <v>70310777</v>
      </c>
      <c r="V23" s="5"/>
      <c r="W23" s="5">
        <v>69829030.349999994</v>
      </c>
      <c r="Y23" s="6">
        <f t="shared" si="0"/>
        <v>5.5672955961535829E-6</v>
      </c>
    </row>
    <row r="24" spans="1:25" ht="21" x14ac:dyDescent="0.55000000000000004">
      <c r="A24" s="12" t="s">
        <v>26</v>
      </c>
      <c r="C24" s="5">
        <v>1000000</v>
      </c>
      <c r="D24" s="5"/>
      <c r="E24" s="5">
        <v>35646203227</v>
      </c>
      <c r="F24" s="5"/>
      <c r="G24" s="5">
        <v>78977272500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1000000</v>
      </c>
      <c r="R24" s="5"/>
      <c r="S24" s="5">
        <v>73400</v>
      </c>
      <c r="T24" s="5"/>
      <c r="U24" s="5">
        <v>35646203227</v>
      </c>
      <c r="V24" s="5"/>
      <c r="W24" s="5">
        <v>72963270000</v>
      </c>
      <c r="Y24" s="6">
        <f t="shared" si="0"/>
        <v>5.8171807587181377E-3</v>
      </c>
    </row>
    <row r="25" spans="1:25" ht="21" x14ac:dyDescent="0.55000000000000004">
      <c r="A25" s="12" t="s">
        <v>27</v>
      </c>
      <c r="C25" s="5">
        <v>7824003</v>
      </c>
      <c r="D25" s="5"/>
      <c r="E25" s="5">
        <v>110841028262</v>
      </c>
      <c r="F25" s="5"/>
      <c r="G25" s="5">
        <v>67586042082.883499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7824003</v>
      </c>
      <c r="R25" s="5"/>
      <c r="S25" s="5">
        <v>7790</v>
      </c>
      <c r="T25" s="5"/>
      <c r="U25" s="5">
        <v>110841028262</v>
      </c>
      <c r="V25" s="5"/>
      <c r="W25" s="5">
        <v>60586336918.948502</v>
      </c>
      <c r="Y25" s="6">
        <f t="shared" si="0"/>
        <v>4.8303985466402691E-3</v>
      </c>
    </row>
    <row r="26" spans="1:25" ht="21" x14ac:dyDescent="0.55000000000000004">
      <c r="A26" s="12" t="s">
        <v>28</v>
      </c>
      <c r="C26" s="5">
        <v>1</v>
      </c>
      <c r="D26" s="5"/>
      <c r="E26" s="5">
        <v>5795</v>
      </c>
      <c r="F26" s="5"/>
      <c r="G26" s="5">
        <v>10556.811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</v>
      </c>
      <c r="R26" s="5"/>
      <c r="S26" s="5">
        <v>10240</v>
      </c>
      <c r="T26" s="5"/>
      <c r="U26" s="5">
        <v>5795</v>
      </c>
      <c r="V26" s="5"/>
      <c r="W26" s="5">
        <v>10179.072</v>
      </c>
      <c r="Y26" s="6">
        <f t="shared" si="0"/>
        <v>8.1155219304187635E-10</v>
      </c>
    </row>
    <row r="27" spans="1:25" ht="21" x14ac:dyDescent="0.55000000000000004">
      <c r="A27" s="12" t="s">
        <v>29</v>
      </c>
      <c r="C27" s="5">
        <v>9817663</v>
      </c>
      <c r="D27" s="5"/>
      <c r="E27" s="5">
        <v>272021858325</v>
      </c>
      <c r="F27" s="5"/>
      <c r="G27" s="5">
        <v>345965338237.56799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9817663</v>
      </c>
      <c r="R27" s="5"/>
      <c r="S27" s="5">
        <v>27750</v>
      </c>
      <c r="T27" s="5"/>
      <c r="U27" s="5">
        <v>272021858325</v>
      </c>
      <c r="V27" s="5"/>
      <c r="W27" s="5">
        <v>270819129367.91299</v>
      </c>
      <c r="Y27" s="6">
        <f t="shared" si="0"/>
        <v>2.1591738260248225E-2</v>
      </c>
    </row>
    <row r="28" spans="1:25" ht="21" x14ac:dyDescent="0.55000000000000004">
      <c r="A28" s="12" t="s">
        <v>67</v>
      </c>
      <c r="C28" s="5">
        <v>50000000</v>
      </c>
      <c r="D28" s="5"/>
      <c r="E28" s="5">
        <v>80074240000</v>
      </c>
      <c r="F28" s="5"/>
      <c r="G28" s="5">
        <v>79524000000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50000000</v>
      </c>
      <c r="R28" s="5"/>
      <c r="S28" s="5">
        <v>1600</v>
      </c>
      <c r="T28" s="5"/>
      <c r="U28" s="5">
        <v>80074240000</v>
      </c>
      <c r="V28" s="5"/>
      <c r="W28" s="5">
        <v>79524000000</v>
      </c>
      <c r="Y28" s="6">
        <f t="shared" si="0"/>
        <v>6.3402515081396596E-3</v>
      </c>
    </row>
    <row r="29" spans="1:25" ht="21" x14ac:dyDescent="0.55000000000000004">
      <c r="A29" s="12" t="s">
        <v>71</v>
      </c>
      <c r="C29" s="5">
        <v>460165</v>
      </c>
      <c r="D29" s="5"/>
      <c r="E29" s="5">
        <v>752829940</v>
      </c>
      <c r="F29" s="5"/>
      <c r="G29" s="5">
        <v>1517742846.5534999</v>
      </c>
      <c r="H29" s="5"/>
      <c r="I29" s="5">
        <v>0</v>
      </c>
      <c r="J29" s="5"/>
      <c r="K29" s="5">
        <v>0</v>
      </c>
      <c r="L29" s="5"/>
      <c r="M29" s="5">
        <v>-460165</v>
      </c>
      <c r="N29" s="5"/>
      <c r="O29" s="5">
        <v>1231315032</v>
      </c>
      <c r="P29" s="5"/>
      <c r="Q29" s="5">
        <v>0</v>
      </c>
      <c r="R29" s="5"/>
      <c r="S29" s="5">
        <v>0</v>
      </c>
      <c r="T29" s="5"/>
      <c r="U29" s="5">
        <v>0</v>
      </c>
      <c r="V29" s="5"/>
      <c r="W29" s="5">
        <v>0</v>
      </c>
      <c r="Y29" s="6">
        <f t="shared" si="0"/>
        <v>0</v>
      </c>
    </row>
    <row r="30" spans="1:25" ht="21" x14ac:dyDescent="0.55000000000000004">
      <c r="A30" s="12" t="s">
        <v>78</v>
      </c>
      <c r="C30" s="5">
        <v>31645627</v>
      </c>
      <c r="D30" s="5"/>
      <c r="E30" s="5">
        <v>154177494744</v>
      </c>
      <c r="F30" s="5"/>
      <c r="G30" s="5">
        <v>264870765072.927</v>
      </c>
      <c r="H30" s="5"/>
      <c r="I30" s="5">
        <v>0</v>
      </c>
      <c r="J30" s="5"/>
      <c r="K30" s="5">
        <v>0</v>
      </c>
      <c r="L30" s="5"/>
      <c r="M30" s="5">
        <v>-340537</v>
      </c>
      <c r="N30" s="5"/>
      <c r="O30" s="5">
        <v>1896721852</v>
      </c>
      <c r="P30" s="5"/>
      <c r="Q30" s="5">
        <v>31305090</v>
      </c>
      <c r="R30" s="5"/>
      <c r="S30" s="5">
        <v>5630</v>
      </c>
      <c r="T30" s="5"/>
      <c r="U30" s="5">
        <v>152518398480</v>
      </c>
      <c r="V30" s="5"/>
      <c r="W30" s="5">
        <v>175198983142.63501</v>
      </c>
      <c r="Y30" s="6">
        <f t="shared" si="0"/>
        <v>1.3968180889978199E-2</v>
      </c>
    </row>
    <row r="31" spans="1:25" ht="21" x14ac:dyDescent="0.55000000000000004">
      <c r="A31" s="12" t="s">
        <v>70</v>
      </c>
      <c r="C31" s="5">
        <v>7465</v>
      </c>
      <c r="D31" s="5"/>
      <c r="E31" s="5">
        <v>19120279</v>
      </c>
      <c r="F31" s="5"/>
      <c r="G31" s="5">
        <v>18989272.53675</v>
      </c>
      <c r="H31" s="5"/>
      <c r="I31" s="5">
        <v>0</v>
      </c>
      <c r="J31" s="5"/>
      <c r="K31" s="5">
        <v>0</v>
      </c>
      <c r="L31" s="5"/>
      <c r="M31" s="5">
        <v>-7465</v>
      </c>
      <c r="N31" s="5"/>
      <c r="O31" s="5">
        <v>0</v>
      </c>
      <c r="P31" s="5"/>
      <c r="Q31" s="5">
        <v>0</v>
      </c>
      <c r="R31" s="5"/>
      <c r="S31" s="5">
        <v>0</v>
      </c>
      <c r="T31" s="5"/>
      <c r="U31" s="5">
        <v>0</v>
      </c>
      <c r="V31" s="5"/>
      <c r="W31" s="5">
        <v>0</v>
      </c>
      <c r="Y31" s="6">
        <f t="shared" si="0"/>
        <v>0</v>
      </c>
    </row>
    <row r="32" spans="1:25" ht="21" x14ac:dyDescent="0.55000000000000004">
      <c r="A32" s="12" t="s">
        <v>30</v>
      </c>
      <c r="C32" s="5">
        <v>3333286</v>
      </c>
      <c r="D32" s="5"/>
      <c r="E32" s="5">
        <v>25391218457</v>
      </c>
      <c r="F32" s="5"/>
      <c r="G32" s="5">
        <v>56461238239.031998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3333286</v>
      </c>
      <c r="R32" s="5"/>
      <c r="S32" s="5">
        <v>16820</v>
      </c>
      <c r="T32" s="5"/>
      <c r="U32" s="5">
        <v>25391218457</v>
      </c>
      <c r="V32" s="5"/>
      <c r="W32" s="5">
        <v>55732278590.405998</v>
      </c>
      <c r="Y32" s="6">
        <f t="shared" si="0"/>
        <v>4.4433965014949103E-3</v>
      </c>
    </row>
    <row r="33" spans="1:25" ht="21" x14ac:dyDescent="0.55000000000000004">
      <c r="A33" s="12" t="s">
        <v>31</v>
      </c>
      <c r="C33" s="5">
        <v>39037843</v>
      </c>
      <c r="D33" s="5"/>
      <c r="E33" s="5">
        <v>588676203662</v>
      </c>
      <c r="F33" s="5"/>
      <c r="G33" s="5">
        <v>775335245326.31702</v>
      </c>
      <c r="H33" s="5"/>
      <c r="I33" s="5">
        <v>0</v>
      </c>
      <c r="J33" s="5"/>
      <c r="K33" s="5">
        <v>0</v>
      </c>
      <c r="L33" s="5"/>
      <c r="M33" s="5">
        <v>-553824</v>
      </c>
      <c r="N33" s="5"/>
      <c r="O33" s="5">
        <v>9677772356</v>
      </c>
      <c r="P33" s="5"/>
      <c r="Q33" s="5">
        <v>38484019</v>
      </c>
      <c r="R33" s="5"/>
      <c r="S33" s="5">
        <v>17800</v>
      </c>
      <c r="T33" s="5"/>
      <c r="U33" s="5">
        <v>580324743005</v>
      </c>
      <c r="V33" s="5"/>
      <c r="W33" s="5">
        <v>680939695747.70996</v>
      </c>
      <c r="Y33" s="6">
        <f t="shared" si="0"/>
        <v>5.4289634989645626E-2</v>
      </c>
    </row>
    <row r="34" spans="1:25" ht="21" x14ac:dyDescent="0.55000000000000004">
      <c r="A34" s="12" t="s">
        <v>72</v>
      </c>
      <c r="C34" s="5">
        <v>14000000</v>
      </c>
      <c r="D34" s="5"/>
      <c r="E34" s="5">
        <v>50474797013</v>
      </c>
      <c r="F34" s="5"/>
      <c r="G34" s="5">
        <v>46899279000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14000000</v>
      </c>
      <c r="R34" s="5"/>
      <c r="S34" s="5">
        <v>2864</v>
      </c>
      <c r="T34" s="5"/>
      <c r="U34" s="5">
        <v>50474797013</v>
      </c>
      <c r="V34" s="5"/>
      <c r="W34" s="5">
        <v>39857428800</v>
      </c>
      <c r="Y34" s="6">
        <f t="shared" si="0"/>
        <v>3.1777340558795972E-3</v>
      </c>
    </row>
    <row r="35" spans="1:25" ht="21" x14ac:dyDescent="0.55000000000000004">
      <c r="A35" s="12" t="s">
        <v>32</v>
      </c>
      <c r="C35" s="5">
        <v>21940887</v>
      </c>
      <c r="D35" s="5"/>
      <c r="E35" s="5">
        <v>209538715471</v>
      </c>
      <c r="F35" s="5"/>
      <c r="G35" s="5">
        <v>356162831335.97601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21940887</v>
      </c>
      <c r="R35" s="5"/>
      <c r="S35" s="5">
        <v>15350</v>
      </c>
      <c r="T35" s="5"/>
      <c r="U35" s="5">
        <v>209538715471</v>
      </c>
      <c r="V35" s="5"/>
      <c r="W35" s="5">
        <v>334788699388.073</v>
      </c>
      <c r="Y35" s="6">
        <f t="shared" si="0"/>
        <v>2.6691873600464575E-2</v>
      </c>
    </row>
    <row r="36" spans="1:25" ht="21" x14ac:dyDescent="0.55000000000000004">
      <c r="A36" s="12" t="s">
        <v>33</v>
      </c>
      <c r="C36" s="5">
        <v>7996443</v>
      </c>
      <c r="D36" s="5"/>
      <c r="E36" s="5">
        <v>217063426839</v>
      </c>
      <c r="F36" s="5"/>
      <c r="G36" s="5">
        <v>252773880419.97</v>
      </c>
      <c r="H36" s="5"/>
      <c r="I36" s="5">
        <v>1639622</v>
      </c>
      <c r="J36" s="5"/>
      <c r="K36" s="5">
        <v>55068602085</v>
      </c>
      <c r="L36" s="5"/>
      <c r="M36" s="5">
        <v>0</v>
      </c>
      <c r="N36" s="5"/>
      <c r="O36" s="5">
        <v>0</v>
      </c>
      <c r="P36" s="5"/>
      <c r="Q36" s="5">
        <v>9636065</v>
      </c>
      <c r="R36" s="5"/>
      <c r="S36" s="5">
        <v>34650</v>
      </c>
      <c r="T36" s="5"/>
      <c r="U36" s="5">
        <v>272132028924</v>
      </c>
      <c r="V36" s="5"/>
      <c r="W36" s="5">
        <v>331903008819.112</v>
      </c>
      <c r="Y36" s="6">
        <f t="shared" si="0"/>
        <v>2.6461804640378572E-2</v>
      </c>
    </row>
    <row r="37" spans="1:25" ht="21" x14ac:dyDescent="0.55000000000000004">
      <c r="A37" s="12" t="s">
        <v>34</v>
      </c>
      <c r="C37" s="5">
        <v>1</v>
      </c>
      <c r="D37" s="5"/>
      <c r="E37" s="5">
        <v>2253</v>
      </c>
      <c r="F37" s="5"/>
      <c r="G37" s="5">
        <v>2898.6498000000001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</v>
      </c>
      <c r="R37" s="5"/>
      <c r="S37" s="5">
        <v>2725</v>
      </c>
      <c r="T37" s="5"/>
      <c r="U37" s="5">
        <v>2253</v>
      </c>
      <c r="V37" s="5"/>
      <c r="W37" s="5">
        <v>2708.7862500000001</v>
      </c>
      <c r="Y37" s="6">
        <f t="shared" si="0"/>
        <v>2.1596481699600715E-10</v>
      </c>
    </row>
    <row r="38" spans="1:25" ht="21" x14ac:dyDescent="0.55000000000000004">
      <c r="A38" s="12" t="s">
        <v>35</v>
      </c>
      <c r="C38" s="5">
        <v>119042412</v>
      </c>
      <c r="D38" s="5"/>
      <c r="E38" s="5">
        <v>557047080800</v>
      </c>
      <c r="F38" s="5"/>
      <c r="G38" s="5">
        <v>591670548243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119042412</v>
      </c>
      <c r="R38" s="5"/>
      <c r="S38" s="5">
        <v>3670</v>
      </c>
      <c r="T38" s="5"/>
      <c r="U38" s="5">
        <v>473269385050</v>
      </c>
      <c r="V38" s="5"/>
      <c r="W38" s="5">
        <v>434286182410.362</v>
      </c>
      <c r="Y38" s="6">
        <f t="shared" si="0"/>
        <v>3.4624561427889854E-2</v>
      </c>
    </row>
    <row r="39" spans="1:25" ht="21" x14ac:dyDescent="0.55000000000000004">
      <c r="A39" s="12" t="s">
        <v>36</v>
      </c>
      <c r="C39" s="5">
        <v>65012986</v>
      </c>
      <c r="D39" s="5"/>
      <c r="E39" s="5">
        <v>381787335949</v>
      </c>
      <c r="F39" s="5"/>
      <c r="G39" s="5">
        <v>608778415267.68604</v>
      </c>
      <c r="H39" s="5"/>
      <c r="I39" s="5">
        <v>0</v>
      </c>
      <c r="J39" s="5"/>
      <c r="K39" s="5">
        <v>0</v>
      </c>
      <c r="L39" s="5"/>
      <c r="M39" s="5">
        <v>-1224884</v>
      </c>
      <c r="N39" s="5"/>
      <c r="O39" s="5">
        <v>10237668396</v>
      </c>
      <c r="P39" s="5"/>
      <c r="Q39" s="5">
        <v>63788102</v>
      </c>
      <c r="R39" s="5"/>
      <c r="S39" s="5">
        <v>8430</v>
      </c>
      <c r="T39" s="5"/>
      <c r="U39" s="5">
        <v>374594231486</v>
      </c>
      <c r="V39" s="5"/>
      <c r="W39" s="5">
        <v>534534184345.83301</v>
      </c>
      <c r="Y39" s="6">
        <f t="shared" si="0"/>
        <v>4.2617086268936052E-2</v>
      </c>
    </row>
    <row r="40" spans="1:25" ht="21" x14ac:dyDescent="0.55000000000000004">
      <c r="A40" s="12" t="s">
        <v>37</v>
      </c>
      <c r="C40" s="5">
        <v>19616471</v>
      </c>
      <c r="D40" s="5"/>
      <c r="E40" s="5">
        <v>273899144870</v>
      </c>
      <c r="F40" s="5"/>
      <c r="G40" s="5">
        <v>253496788968.14999</v>
      </c>
      <c r="H40" s="5"/>
      <c r="I40" s="5">
        <v>0</v>
      </c>
      <c r="J40" s="5"/>
      <c r="K40" s="5">
        <v>0</v>
      </c>
      <c r="L40" s="5"/>
      <c r="M40" s="5">
        <v>-952295</v>
      </c>
      <c r="N40" s="5"/>
      <c r="O40" s="5">
        <v>10544963887</v>
      </c>
      <c r="P40" s="5"/>
      <c r="Q40" s="5">
        <v>18664176</v>
      </c>
      <c r="R40" s="5"/>
      <c r="S40" s="5">
        <v>11320</v>
      </c>
      <c r="T40" s="5"/>
      <c r="U40" s="5">
        <v>260602523560</v>
      </c>
      <c r="V40" s="5"/>
      <c r="W40" s="5">
        <v>210021365409.69601</v>
      </c>
      <c r="Y40" s="6">
        <f t="shared" si="0"/>
        <v>1.6744483159554041E-2</v>
      </c>
    </row>
    <row r="41" spans="1:25" ht="21" x14ac:dyDescent="0.55000000000000004">
      <c r="A41" s="12" t="s">
        <v>38</v>
      </c>
      <c r="C41" s="5">
        <v>12800000</v>
      </c>
      <c r="D41" s="5"/>
      <c r="E41" s="5">
        <v>84627081149</v>
      </c>
      <c r="F41" s="5"/>
      <c r="G41" s="5">
        <v>104971680000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12800000</v>
      </c>
      <c r="R41" s="5"/>
      <c r="S41" s="5">
        <v>7860</v>
      </c>
      <c r="T41" s="5"/>
      <c r="U41" s="5">
        <v>84627081149</v>
      </c>
      <c r="V41" s="5"/>
      <c r="W41" s="5">
        <v>100009382400</v>
      </c>
      <c r="Y41" s="6">
        <f t="shared" si="0"/>
        <v>7.9735002966364356E-3</v>
      </c>
    </row>
    <row r="42" spans="1:25" ht="21" x14ac:dyDescent="0.55000000000000004">
      <c r="A42" s="12" t="s">
        <v>76</v>
      </c>
      <c r="C42" s="5">
        <v>4067871</v>
      </c>
      <c r="D42" s="5"/>
      <c r="E42" s="5">
        <v>60058333446</v>
      </c>
      <c r="F42" s="5"/>
      <c r="G42" s="5">
        <v>51637629729.613503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4067871</v>
      </c>
      <c r="R42" s="5"/>
      <c r="S42" s="5">
        <v>10750</v>
      </c>
      <c r="T42" s="5"/>
      <c r="U42" s="5">
        <v>60058333446</v>
      </c>
      <c r="V42" s="5"/>
      <c r="W42" s="5">
        <v>43469422051.162498</v>
      </c>
      <c r="Y42" s="6">
        <f t="shared" si="0"/>
        <v>3.4657093294834566E-3</v>
      </c>
    </row>
    <row r="43" spans="1:25" ht="21" x14ac:dyDescent="0.55000000000000004">
      <c r="A43" s="12" t="s">
        <v>39</v>
      </c>
      <c r="C43" s="5">
        <v>33316346</v>
      </c>
      <c r="D43" s="5"/>
      <c r="E43" s="5">
        <v>483514003435</v>
      </c>
      <c r="F43" s="5"/>
      <c r="G43" s="5">
        <v>733566219369.79504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33316346</v>
      </c>
      <c r="R43" s="5"/>
      <c r="S43" s="5">
        <v>18980</v>
      </c>
      <c r="T43" s="5"/>
      <c r="U43" s="5">
        <v>483514003435</v>
      </c>
      <c r="V43" s="5"/>
      <c r="W43" s="5">
        <v>628581798809.87402</v>
      </c>
      <c r="Y43" s="6">
        <f t="shared" si="0"/>
        <v>5.0115269577655094E-2</v>
      </c>
    </row>
    <row r="44" spans="1:25" ht="21" x14ac:dyDescent="0.55000000000000004">
      <c r="A44" s="12" t="s">
        <v>40</v>
      </c>
      <c r="C44" s="5">
        <v>22669653</v>
      </c>
      <c r="D44" s="5"/>
      <c r="E44" s="5">
        <v>344368670299</v>
      </c>
      <c r="F44" s="5"/>
      <c r="G44" s="5">
        <v>543087922408.065</v>
      </c>
      <c r="H44" s="5"/>
      <c r="I44" s="5">
        <v>0</v>
      </c>
      <c r="J44" s="5"/>
      <c r="K44" s="5">
        <v>0</v>
      </c>
      <c r="L44" s="5"/>
      <c r="M44" s="5">
        <v>-3321093</v>
      </c>
      <c r="N44" s="5"/>
      <c r="O44" s="5">
        <v>71059296858</v>
      </c>
      <c r="P44" s="5"/>
      <c r="Q44" s="5">
        <v>19348560</v>
      </c>
      <c r="R44" s="5"/>
      <c r="S44" s="5">
        <v>21500</v>
      </c>
      <c r="T44" s="5"/>
      <c r="U44" s="5">
        <v>293918829697</v>
      </c>
      <c r="V44" s="5"/>
      <c r="W44" s="5">
        <v>413518875462</v>
      </c>
      <c r="Y44" s="6">
        <f t="shared" si="0"/>
        <v>3.2968835493588873E-2</v>
      </c>
    </row>
    <row r="45" spans="1:25" ht="21" x14ac:dyDescent="0.55000000000000004">
      <c r="A45" s="12" t="s">
        <v>77</v>
      </c>
      <c r="C45" s="5">
        <v>2846157</v>
      </c>
      <c r="D45" s="5"/>
      <c r="E45" s="5">
        <v>104660375570</v>
      </c>
      <c r="F45" s="5"/>
      <c r="G45" s="5">
        <v>102842232998.647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2846157</v>
      </c>
      <c r="R45" s="5"/>
      <c r="S45" s="5">
        <v>41350</v>
      </c>
      <c r="T45" s="5"/>
      <c r="U45" s="5">
        <v>104660375570</v>
      </c>
      <c r="V45" s="5"/>
      <c r="W45" s="5">
        <v>116988344827.897</v>
      </c>
      <c r="Y45" s="6">
        <f t="shared" si="0"/>
        <v>9.3271909075227158E-3</v>
      </c>
    </row>
    <row r="46" spans="1:25" ht="21" x14ac:dyDescent="0.55000000000000004">
      <c r="A46" s="12" t="s">
        <v>41</v>
      </c>
      <c r="C46" s="5">
        <v>3922576</v>
      </c>
      <c r="D46" s="5"/>
      <c r="E46" s="5">
        <v>67177558336</v>
      </c>
      <c r="F46" s="5"/>
      <c r="G46" s="5">
        <v>89253527440.391998</v>
      </c>
      <c r="H46" s="5"/>
      <c r="I46" s="5">
        <v>2286833</v>
      </c>
      <c r="J46" s="5"/>
      <c r="K46" s="5">
        <v>52532483214</v>
      </c>
      <c r="L46" s="5"/>
      <c r="M46" s="5">
        <v>0</v>
      </c>
      <c r="N46" s="5"/>
      <c r="O46" s="5">
        <v>0</v>
      </c>
      <c r="P46" s="5"/>
      <c r="Q46" s="5">
        <v>6209409</v>
      </c>
      <c r="R46" s="5"/>
      <c r="S46" s="5">
        <v>24890</v>
      </c>
      <c r="T46" s="5"/>
      <c r="U46" s="5">
        <v>119710041550</v>
      </c>
      <c r="V46" s="5"/>
      <c r="W46" s="5">
        <v>153632604479.44</v>
      </c>
      <c r="Y46" s="6">
        <f t="shared" si="0"/>
        <v>1.2248746947464832E-2</v>
      </c>
    </row>
    <row r="47" spans="1:25" ht="21" x14ac:dyDescent="0.55000000000000004">
      <c r="A47" s="12" t="s">
        <v>42</v>
      </c>
      <c r="C47" s="5">
        <v>4208399</v>
      </c>
      <c r="D47" s="5"/>
      <c r="E47" s="5">
        <v>101821562599</v>
      </c>
      <c r="F47" s="5"/>
      <c r="G47" s="5">
        <v>120062404044.765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4208399</v>
      </c>
      <c r="R47" s="5"/>
      <c r="S47" s="5">
        <v>26170</v>
      </c>
      <c r="T47" s="5"/>
      <c r="U47" s="5">
        <v>101821562599</v>
      </c>
      <c r="V47" s="5"/>
      <c r="W47" s="5">
        <v>109478505709.11099</v>
      </c>
      <c r="Y47" s="6">
        <f t="shared" si="0"/>
        <v>8.728450039372608E-3</v>
      </c>
    </row>
    <row r="48" spans="1:25" ht="21" x14ac:dyDescent="0.55000000000000004">
      <c r="A48" s="12" t="s">
        <v>43</v>
      </c>
      <c r="C48" s="5">
        <v>2708475</v>
      </c>
      <c r="D48" s="5"/>
      <c r="E48" s="5">
        <v>4952065361</v>
      </c>
      <c r="F48" s="5"/>
      <c r="G48" s="5">
        <v>17904191165.4375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2708475</v>
      </c>
      <c r="R48" s="5"/>
      <c r="S48" s="5">
        <v>5750</v>
      </c>
      <c r="T48" s="5"/>
      <c r="U48" s="5">
        <v>4952065361</v>
      </c>
      <c r="V48" s="5"/>
      <c r="W48" s="5">
        <v>15481067549.0625</v>
      </c>
      <c r="Y48" s="6">
        <f t="shared" si="0"/>
        <v>1.2342671630646779E-3</v>
      </c>
    </row>
    <row r="49" spans="1:25" ht="21" x14ac:dyDescent="0.55000000000000004">
      <c r="A49" s="12" t="s">
        <v>44</v>
      </c>
      <c r="C49" s="5">
        <v>6666666</v>
      </c>
      <c r="D49" s="5"/>
      <c r="E49" s="5">
        <v>51886186238</v>
      </c>
      <c r="F49" s="5"/>
      <c r="G49" s="5">
        <v>62956493704.349998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6666666</v>
      </c>
      <c r="R49" s="5"/>
      <c r="S49" s="5">
        <v>7550</v>
      </c>
      <c r="T49" s="5"/>
      <c r="U49" s="5">
        <v>51886186238</v>
      </c>
      <c r="V49" s="5"/>
      <c r="W49" s="5">
        <v>50033844996.614998</v>
      </c>
      <c r="Y49" s="6">
        <f t="shared" si="0"/>
        <v>3.9890745082970447E-3</v>
      </c>
    </row>
    <row r="50" spans="1:25" ht="21" x14ac:dyDescent="0.55000000000000004">
      <c r="A50" s="12" t="s">
        <v>45</v>
      </c>
      <c r="C50" s="5">
        <v>10000000</v>
      </c>
      <c r="D50" s="5"/>
      <c r="E50" s="5">
        <v>45203709499</v>
      </c>
      <c r="F50" s="5"/>
      <c r="G50" s="5">
        <v>134693775000</v>
      </c>
      <c r="H50" s="5"/>
      <c r="I50" s="5">
        <v>0</v>
      </c>
      <c r="J50" s="5"/>
      <c r="K50" s="5">
        <v>0</v>
      </c>
      <c r="L50" s="5"/>
      <c r="M50" s="5">
        <v>-1501035</v>
      </c>
      <c r="N50" s="5"/>
      <c r="O50" s="5">
        <v>20726326784</v>
      </c>
      <c r="P50" s="5"/>
      <c r="Q50" s="5">
        <v>8498965</v>
      </c>
      <c r="R50" s="5"/>
      <c r="S50" s="5">
        <v>13960</v>
      </c>
      <c r="T50" s="5"/>
      <c r="U50" s="5">
        <v>38418474490</v>
      </c>
      <c r="V50" s="5"/>
      <c r="W50" s="5">
        <v>117939610369.17</v>
      </c>
      <c r="Y50" s="6">
        <f t="shared" si="0"/>
        <v>9.4030329524738936E-3</v>
      </c>
    </row>
    <row r="51" spans="1:25" ht="21" x14ac:dyDescent="0.55000000000000004">
      <c r="A51" s="12" t="s">
        <v>46</v>
      </c>
      <c r="C51" s="5">
        <v>10793727</v>
      </c>
      <c r="D51" s="5"/>
      <c r="E51" s="5">
        <v>82247602150</v>
      </c>
      <c r="F51" s="5"/>
      <c r="G51" s="5">
        <v>120599628605.694</v>
      </c>
      <c r="H51" s="5"/>
      <c r="I51" s="5">
        <v>0</v>
      </c>
      <c r="J51" s="5"/>
      <c r="K51" s="5">
        <v>0</v>
      </c>
      <c r="L51" s="5"/>
      <c r="M51" s="5">
        <v>-293727</v>
      </c>
      <c r="N51" s="5"/>
      <c r="O51" s="5">
        <v>3032193407</v>
      </c>
      <c r="P51" s="5"/>
      <c r="Q51" s="5">
        <v>10500000</v>
      </c>
      <c r="R51" s="5"/>
      <c r="S51" s="5">
        <v>10660</v>
      </c>
      <c r="T51" s="5"/>
      <c r="U51" s="5">
        <v>80009418672</v>
      </c>
      <c r="V51" s="5"/>
      <c r="W51" s="5">
        <v>111264016500</v>
      </c>
      <c r="Y51" s="6">
        <f t="shared" si="0"/>
        <v>8.8708043913259E-3</v>
      </c>
    </row>
    <row r="52" spans="1:25" ht="21" x14ac:dyDescent="0.55000000000000004">
      <c r="A52" s="12" t="s">
        <v>65</v>
      </c>
      <c r="C52" s="5">
        <v>2955677</v>
      </c>
      <c r="D52" s="5"/>
      <c r="E52" s="5">
        <v>21073272415</v>
      </c>
      <c r="F52" s="5"/>
      <c r="G52" s="5">
        <v>21594966805.5975</v>
      </c>
      <c r="H52" s="5"/>
      <c r="I52" s="5">
        <v>2756790</v>
      </c>
      <c r="J52" s="5"/>
      <c r="K52" s="5">
        <v>21246557281</v>
      </c>
      <c r="L52" s="5"/>
      <c r="M52" s="5">
        <v>0</v>
      </c>
      <c r="N52" s="5"/>
      <c r="O52" s="5">
        <v>0</v>
      </c>
      <c r="P52" s="5"/>
      <c r="Q52" s="5">
        <v>5712467</v>
      </c>
      <c r="R52" s="5"/>
      <c r="S52" s="5">
        <v>7690</v>
      </c>
      <c r="T52" s="5"/>
      <c r="U52" s="5">
        <v>42319829696</v>
      </c>
      <c r="V52" s="5"/>
      <c r="W52" s="5">
        <v>43667494446.181503</v>
      </c>
      <c r="Y52" s="6">
        <f t="shared" si="0"/>
        <v>3.4815011508360053E-3</v>
      </c>
    </row>
    <row r="53" spans="1:25" ht="21" x14ac:dyDescent="0.55000000000000004">
      <c r="A53" s="12" t="s">
        <v>47</v>
      </c>
      <c r="C53" s="5">
        <v>8942827</v>
      </c>
      <c r="D53" s="5"/>
      <c r="E53" s="5">
        <v>210819455837</v>
      </c>
      <c r="F53" s="5"/>
      <c r="G53" s="5">
        <v>224996210809.349</v>
      </c>
      <c r="H53" s="5"/>
      <c r="I53" s="5">
        <v>1416900</v>
      </c>
      <c r="J53" s="5"/>
      <c r="K53" s="5">
        <v>35922110215</v>
      </c>
      <c r="L53" s="5"/>
      <c r="M53" s="5">
        <v>0</v>
      </c>
      <c r="N53" s="5"/>
      <c r="O53" s="5">
        <v>0</v>
      </c>
      <c r="P53" s="5"/>
      <c r="Q53" s="5">
        <v>10359727</v>
      </c>
      <c r="R53" s="5"/>
      <c r="S53" s="5">
        <v>24220</v>
      </c>
      <c r="T53" s="5"/>
      <c r="U53" s="5">
        <v>246741566052</v>
      </c>
      <c r="V53" s="5"/>
      <c r="W53" s="5">
        <v>249419658041.75699</v>
      </c>
      <c r="Y53" s="6">
        <f t="shared" si="0"/>
        <v>1.9885611426222624E-2</v>
      </c>
    </row>
    <row r="54" spans="1:25" ht="21" x14ac:dyDescent="0.55000000000000004">
      <c r="A54" s="12" t="s">
        <v>48</v>
      </c>
      <c r="C54" s="5">
        <v>128018847</v>
      </c>
      <c r="D54" s="5"/>
      <c r="E54" s="5">
        <v>576118217762</v>
      </c>
      <c r="F54" s="5"/>
      <c r="G54" s="5">
        <v>559804136250.68005</v>
      </c>
      <c r="H54" s="5"/>
      <c r="I54" s="5">
        <v>0</v>
      </c>
      <c r="J54" s="5"/>
      <c r="K54" s="5">
        <v>0</v>
      </c>
      <c r="L54" s="5"/>
      <c r="M54" s="5">
        <v>-13325363</v>
      </c>
      <c r="N54" s="5"/>
      <c r="O54" s="5">
        <v>52233319991</v>
      </c>
      <c r="P54" s="5"/>
      <c r="Q54" s="5">
        <v>114693484</v>
      </c>
      <c r="R54" s="5"/>
      <c r="S54" s="5">
        <v>3758</v>
      </c>
      <c r="T54" s="5"/>
      <c r="U54" s="5">
        <v>516150607025</v>
      </c>
      <c r="V54" s="5"/>
      <c r="W54" s="5">
        <v>428453555100.41199</v>
      </c>
      <c r="Y54" s="6">
        <f t="shared" si="0"/>
        <v>3.4159540502152627E-2</v>
      </c>
    </row>
    <row r="55" spans="1:25" ht="21" x14ac:dyDescent="0.55000000000000004">
      <c r="A55" s="12" t="s">
        <v>49</v>
      </c>
      <c r="C55" s="5">
        <v>130000001</v>
      </c>
      <c r="D55" s="5"/>
      <c r="E55" s="5">
        <v>555168073873</v>
      </c>
      <c r="F55" s="5"/>
      <c r="G55" s="5">
        <v>843849051491.146</v>
      </c>
      <c r="H55" s="5"/>
      <c r="I55" s="5">
        <v>0</v>
      </c>
      <c r="J55" s="5"/>
      <c r="K55" s="5">
        <v>0</v>
      </c>
      <c r="L55" s="5"/>
      <c r="M55" s="5">
        <v>-6000000</v>
      </c>
      <c r="N55" s="5"/>
      <c r="O55" s="5">
        <v>34473654220</v>
      </c>
      <c r="P55" s="5"/>
      <c r="Q55" s="5">
        <v>124000001</v>
      </c>
      <c r="R55" s="5"/>
      <c r="S55" s="5">
        <v>5640</v>
      </c>
      <c r="T55" s="5"/>
      <c r="U55" s="5">
        <v>529544932199</v>
      </c>
      <c r="V55" s="5"/>
      <c r="W55" s="5">
        <v>695198813606.44202</v>
      </c>
      <c r="Y55" s="6">
        <f t="shared" si="0"/>
        <v>5.5426479131144631E-2</v>
      </c>
    </row>
    <row r="56" spans="1:25" ht="21" x14ac:dyDescent="0.55000000000000004">
      <c r="A56" s="12" t="s">
        <v>50</v>
      </c>
      <c r="C56" s="5">
        <v>9761362</v>
      </c>
      <c r="D56" s="5"/>
      <c r="E56" s="5">
        <v>47517126408</v>
      </c>
      <c r="F56" s="5"/>
      <c r="G56" s="5">
        <v>78208452082.565994</v>
      </c>
      <c r="H56" s="5"/>
      <c r="I56" s="5">
        <v>0</v>
      </c>
      <c r="J56" s="5"/>
      <c r="K56" s="5">
        <v>0</v>
      </c>
      <c r="L56" s="5"/>
      <c r="M56" s="5">
        <v>-9761362</v>
      </c>
      <c r="N56" s="5"/>
      <c r="O56" s="5">
        <v>67080161565</v>
      </c>
      <c r="P56" s="5"/>
      <c r="Q56" s="5">
        <v>0</v>
      </c>
      <c r="R56" s="5"/>
      <c r="S56" s="5">
        <v>0</v>
      </c>
      <c r="T56" s="5"/>
      <c r="U56" s="5">
        <v>0</v>
      </c>
      <c r="V56" s="5"/>
      <c r="W56" s="5">
        <v>0</v>
      </c>
      <c r="Y56" s="6">
        <f t="shared" si="0"/>
        <v>0</v>
      </c>
    </row>
    <row r="57" spans="1:25" ht="21" x14ac:dyDescent="0.55000000000000004">
      <c r="A57" s="12" t="s">
        <v>51</v>
      </c>
      <c r="C57" s="5">
        <v>4592065</v>
      </c>
      <c r="D57" s="5"/>
      <c r="E57" s="5">
        <v>37298172801</v>
      </c>
      <c r="F57" s="5"/>
      <c r="G57" s="5">
        <v>55050791091.794998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4592065</v>
      </c>
      <c r="R57" s="5"/>
      <c r="S57" s="5">
        <v>9900</v>
      </c>
      <c r="T57" s="5"/>
      <c r="U57" s="5">
        <v>37298172801</v>
      </c>
      <c r="V57" s="5"/>
      <c r="W57" s="5">
        <v>45190947911.175003</v>
      </c>
      <c r="Y57" s="6">
        <f t="shared" si="0"/>
        <v>3.6029623214135116E-3</v>
      </c>
    </row>
    <row r="58" spans="1:25" ht="21" x14ac:dyDescent="0.55000000000000004">
      <c r="A58" s="12" t="s">
        <v>69</v>
      </c>
      <c r="C58" s="5">
        <v>1335712</v>
      </c>
      <c r="D58" s="5"/>
      <c r="E58" s="5">
        <v>46012886152</v>
      </c>
      <c r="F58" s="5"/>
      <c r="G58" s="5">
        <v>44745664108.32</v>
      </c>
      <c r="H58" s="5"/>
      <c r="I58" s="5">
        <v>2158845</v>
      </c>
      <c r="J58" s="5"/>
      <c r="K58" s="5">
        <v>74843306842</v>
      </c>
      <c r="L58" s="5"/>
      <c r="M58" s="5">
        <v>0</v>
      </c>
      <c r="N58" s="5"/>
      <c r="O58" s="5">
        <v>0</v>
      </c>
      <c r="P58" s="5"/>
      <c r="Q58" s="5">
        <v>3494557</v>
      </c>
      <c r="R58" s="5"/>
      <c r="S58" s="5">
        <v>32500</v>
      </c>
      <c r="T58" s="5"/>
      <c r="U58" s="5">
        <v>120856192994</v>
      </c>
      <c r="V58" s="5"/>
      <c r="W58" s="5">
        <v>112897342540.125</v>
      </c>
      <c r="Y58" s="6">
        <f t="shared" si="0"/>
        <v>9.0010254301215644E-3</v>
      </c>
    </row>
    <row r="59" spans="1:25" ht="21" x14ac:dyDescent="0.55000000000000004">
      <c r="A59" s="12" t="s">
        <v>52</v>
      </c>
      <c r="C59" s="5">
        <v>8788584</v>
      </c>
      <c r="D59" s="5"/>
      <c r="E59" s="5">
        <v>100092800315</v>
      </c>
      <c r="F59" s="5"/>
      <c r="G59" s="5">
        <v>127375136269.416</v>
      </c>
      <c r="H59" s="5"/>
      <c r="I59" s="5">
        <v>0</v>
      </c>
      <c r="J59" s="5"/>
      <c r="K59" s="5">
        <v>0</v>
      </c>
      <c r="L59" s="5"/>
      <c r="M59" s="5">
        <v>-1298784</v>
      </c>
      <c r="N59" s="5"/>
      <c r="O59" s="5">
        <v>17151500459</v>
      </c>
      <c r="P59" s="5"/>
      <c r="Q59" s="5">
        <v>7489800</v>
      </c>
      <c r="R59" s="5"/>
      <c r="S59" s="5">
        <v>13400</v>
      </c>
      <c r="T59" s="5"/>
      <c r="U59" s="5">
        <v>85301005915</v>
      </c>
      <c r="V59" s="5"/>
      <c r="W59" s="5">
        <v>99766158246</v>
      </c>
      <c r="Y59" s="6">
        <f t="shared" si="0"/>
        <v>7.9541086373987897E-3</v>
      </c>
    </row>
    <row r="60" spans="1:25" ht="21" x14ac:dyDescent="0.55000000000000004">
      <c r="A60" s="12" t="s">
        <v>53</v>
      </c>
      <c r="C60" s="5">
        <v>73874355</v>
      </c>
      <c r="D60" s="5"/>
      <c r="E60" s="5">
        <v>182060506061</v>
      </c>
      <c r="F60" s="5"/>
      <c r="G60" s="5">
        <v>184247919692.66501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73874355</v>
      </c>
      <c r="R60" s="5"/>
      <c r="S60" s="5">
        <v>2315</v>
      </c>
      <c r="T60" s="5"/>
      <c r="U60" s="5">
        <v>182060506061</v>
      </c>
      <c r="V60" s="5"/>
      <c r="W60" s="5">
        <v>170001567990.64099</v>
      </c>
      <c r="Y60" s="6">
        <f t="shared" si="0"/>
        <v>1.3553803855927372E-2</v>
      </c>
    </row>
    <row r="61" spans="1:25" ht="21" x14ac:dyDescent="0.55000000000000004">
      <c r="A61" s="12" t="s">
        <v>54</v>
      </c>
      <c r="C61" s="5">
        <v>8700000</v>
      </c>
      <c r="D61" s="5"/>
      <c r="E61" s="5">
        <v>225128431056</v>
      </c>
      <c r="F61" s="5"/>
      <c r="G61" s="5">
        <v>341086388400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8700000</v>
      </c>
      <c r="R61" s="5"/>
      <c r="S61" s="5">
        <v>35090</v>
      </c>
      <c r="T61" s="5"/>
      <c r="U61" s="5">
        <v>225128431056</v>
      </c>
      <c r="V61" s="5"/>
      <c r="W61" s="5">
        <v>303466566150</v>
      </c>
      <c r="Y61" s="6">
        <f t="shared" si="0"/>
        <v>2.4194637514492495E-2</v>
      </c>
    </row>
    <row r="62" spans="1:25" ht="21" x14ac:dyDescent="0.55000000000000004">
      <c r="A62" s="12" t="s">
        <v>55</v>
      </c>
      <c r="C62" s="5">
        <v>5000000</v>
      </c>
      <c r="D62" s="5"/>
      <c r="E62" s="5">
        <v>140038220602</v>
      </c>
      <c r="F62" s="5"/>
      <c r="G62" s="5">
        <v>109345500000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5000000</v>
      </c>
      <c r="R62" s="5"/>
      <c r="S62" s="5">
        <v>21650</v>
      </c>
      <c r="T62" s="5"/>
      <c r="U62" s="5">
        <v>140038220602</v>
      </c>
      <c r="V62" s="5"/>
      <c r="W62" s="5">
        <v>107605912500</v>
      </c>
      <c r="Y62" s="6">
        <f t="shared" si="0"/>
        <v>8.579152821951477E-3</v>
      </c>
    </row>
    <row r="63" spans="1:25" ht="21" x14ac:dyDescent="0.55000000000000004">
      <c r="A63" s="12" t="s">
        <v>56</v>
      </c>
      <c r="C63" s="5">
        <v>5487381</v>
      </c>
      <c r="D63" s="5"/>
      <c r="E63" s="5">
        <v>147258169586</v>
      </c>
      <c r="F63" s="5"/>
      <c r="G63" s="5">
        <v>213989100388.05099</v>
      </c>
      <c r="H63" s="5"/>
      <c r="I63" s="5">
        <v>4000000</v>
      </c>
      <c r="J63" s="5"/>
      <c r="K63" s="5">
        <v>149620119360</v>
      </c>
      <c r="L63" s="5"/>
      <c r="M63" s="5">
        <v>0</v>
      </c>
      <c r="N63" s="5"/>
      <c r="O63" s="5">
        <v>0</v>
      </c>
      <c r="P63" s="5"/>
      <c r="Q63" s="5">
        <v>9487381</v>
      </c>
      <c r="R63" s="5"/>
      <c r="S63" s="5">
        <v>34140</v>
      </c>
      <c r="T63" s="5"/>
      <c r="U63" s="5">
        <v>296878288946</v>
      </c>
      <c r="V63" s="5"/>
      <c r="W63" s="5">
        <v>321971987175.32703</v>
      </c>
      <c r="Y63" s="6">
        <f t="shared" si="0"/>
        <v>2.5670028887720565E-2</v>
      </c>
    </row>
    <row r="64" spans="1:25" ht="21" x14ac:dyDescent="0.55000000000000004">
      <c r="A64" s="12" t="s">
        <v>57</v>
      </c>
      <c r="C64" s="5">
        <v>10180428</v>
      </c>
      <c r="D64" s="5"/>
      <c r="E64" s="5">
        <v>98442361733</v>
      </c>
      <c r="F64" s="5"/>
      <c r="G64" s="5">
        <v>199462331276.51401</v>
      </c>
      <c r="H64" s="5"/>
      <c r="I64" s="5">
        <v>0</v>
      </c>
      <c r="J64" s="5"/>
      <c r="K64" s="5">
        <v>0</v>
      </c>
      <c r="L64" s="5"/>
      <c r="M64" s="5">
        <v>-497348</v>
      </c>
      <c r="N64" s="5"/>
      <c r="O64" s="5">
        <v>9298110539</v>
      </c>
      <c r="P64" s="5"/>
      <c r="Q64" s="5">
        <v>9683080</v>
      </c>
      <c r="R64" s="5"/>
      <c r="S64" s="5">
        <v>18600</v>
      </c>
      <c r="T64" s="5"/>
      <c r="U64" s="5">
        <v>93633122696</v>
      </c>
      <c r="V64" s="5"/>
      <c r="W64" s="5">
        <v>179033661536.39999</v>
      </c>
      <c r="Y64" s="6">
        <f t="shared" si="0"/>
        <v>1.4273910298324095E-2</v>
      </c>
    </row>
    <row r="65" spans="1:25" ht="21" x14ac:dyDescent="0.55000000000000004">
      <c r="A65" s="12" t="s">
        <v>58</v>
      </c>
      <c r="C65" s="5">
        <v>3692308</v>
      </c>
      <c r="D65" s="5"/>
      <c r="E65" s="5">
        <v>13497960012</v>
      </c>
      <c r="F65" s="5"/>
      <c r="G65" s="5">
        <v>32482498091.490002</v>
      </c>
      <c r="H65" s="5"/>
      <c r="I65" s="5">
        <v>0</v>
      </c>
      <c r="J65" s="5"/>
      <c r="K65" s="5">
        <v>0</v>
      </c>
      <c r="L65" s="5"/>
      <c r="M65" s="5">
        <v>-3692307</v>
      </c>
      <c r="N65" s="5"/>
      <c r="O65" s="5">
        <v>32326584630</v>
      </c>
      <c r="P65" s="5"/>
      <c r="Q65" s="5">
        <v>1</v>
      </c>
      <c r="R65" s="5"/>
      <c r="S65" s="5">
        <v>7560</v>
      </c>
      <c r="T65" s="5"/>
      <c r="U65" s="5">
        <v>3663</v>
      </c>
      <c r="V65" s="5"/>
      <c r="W65" s="5">
        <v>7515.018</v>
      </c>
      <c r="Y65" s="6">
        <f t="shared" si="0"/>
        <v>5.9915376751919785E-10</v>
      </c>
    </row>
    <row r="66" spans="1:25" ht="21" x14ac:dyDescent="0.55000000000000004">
      <c r="A66" s="12" t="s">
        <v>59</v>
      </c>
      <c r="C66" s="5">
        <v>124407228</v>
      </c>
      <c r="D66" s="5"/>
      <c r="E66" s="5">
        <v>849225066420</v>
      </c>
      <c r="F66" s="5"/>
      <c r="G66" s="5">
        <v>979442679547.72803</v>
      </c>
      <c r="H66" s="5"/>
      <c r="I66" s="5">
        <v>0</v>
      </c>
      <c r="J66" s="5"/>
      <c r="K66" s="5">
        <v>0</v>
      </c>
      <c r="L66" s="5"/>
      <c r="M66" s="5">
        <v>-12407228</v>
      </c>
      <c r="N66" s="5"/>
      <c r="O66" s="5">
        <v>86890987509</v>
      </c>
      <c r="P66" s="5"/>
      <c r="Q66" s="5">
        <v>112000000</v>
      </c>
      <c r="R66" s="5"/>
      <c r="S66" s="5">
        <v>6930</v>
      </c>
      <c r="T66" s="5"/>
      <c r="U66" s="5">
        <v>764531201043</v>
      </c>
      <c r="V66" s="5"/>
      <c r="W66" s="5">
        <v>771541848000</v>
      </c>
      <c r="Y66" s="6">
        <f t="shared" si="0"/>
        <v>6.1513120131970973E-2</v>
      </c>
    </row>
    <row r="67" spans="1:25" ht="21" x14ac:dyDescent="0.55000000000000004">
      <c r="A67" s="12" t="s">
        <v>60</v>
      </c>
      <c r="C67" s="5">
        <v>14689306</v>
      </c>
      <c r="D67" s="5"/>
      <c r="E67" s="5">
        <v>309720137983</v>
      </c>
      <c r="F67" s="5"/>
      <c r="G67" s="5">
        <v>408853329620.40002</v>
      </c>
      <c r="H67" s="5"/>
      <c r="I67" s="5">
        <v>1433664</v>
      </c>
      <c r="J67" s="5"/>
      <c r="K67" s="5">
        <v>39901106035</v>
      </c>
      <c r="L67" s="5"/>
      <c r="M67" s="5">
        <v>0</v>
      </c>
      <c r="N67" s="5"/>
      <c r="O67" s="5">
        <v>0</v>
      </c>
      <c r="P67" s="5"/>
      <c r="Q67" s="5">
        <v>16122970</v>
      </c>
      <c r="R67" s="5"/>
      <c r="S67" s="5">
        <v>28210</v>
      </c>
      <c r="T67" s="5"/>
      <c r="U67" s="5">
        <v>349621244018</v>
      </c>
      <c r="V67" s="5"/>
      <c r="W67" s="5">
        <v>452122751246.98499</v>
      </c>
      <c r="Y67" s="6">
        <f t="shared" si="0"/>
        <v>3.6046626873119415E-2</v>
      </c>
    </row>
    <row r="68" spans="1:25" ht="21" x14ac:dyDescent="0.55000000000000004">
      <c r="A68" s="12" t="s">
        <v>62</v>
      </c>
      <c r="C68" s="5">
        <v>2209396</v>
      </c>
      <c r="D68" s="5"/>
      <c r="E68" s="5">
        <v>73010312572</v>
      </c>
      <c r="F68" s="5"/>
      <c r="G68" s="5">
        <v>104958791982.702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2209396</v>
      </c>
      <c r="R68" s="5"/>
      <c r="S68" s="5">
        <v>45000</v>
      </c>
      <c r="T68" s="5"/>
      <c r="U68" s="5">
        <v>73010312572</v>
      </c>
      <c r="V68" s="5"/>
      <c r="W68" s="5">
        <v>98831254221</v>
      </c>
      <c r="Y68" s="6">
        <f t="shared" si="0"/>
        <v>7.8795710556062229E-3</v>
      </c>
    </row>
    <row r="69" spans="1:25" ht="21" x14ac:dyDescent="0.55000000000000004">
      <c r="A69" s="12" t="s">
        <v>66</v>
      </c>
      <c r="C69" s="5">
        <v>625000</v>
      </c>
      <c r="D69" s="5"/>
      <c r="E69" s="5">
        <v>7256583000</v>
      </c>
      <c r="F69" s="5"/>
      <c r="G69" s="5">
        <v>8176061250</v>
      </c>
      <c r="H69" s="5"/>
      <c r="I69" s="5">
        <v>0</v>
      </c>
      <c r="J69" s="5"/>
      <c r="K69" s="5">
        <v>0</v>
      </c>
      <c r="L69" s="5"/>
      <c r="M69" s="5">
        <v>-625000</v>
      </c>
      <c r="N69" s="5"/>
      <c r="O69" s="5">
        <v>13543931395</v>
      </c>
      <c r="P69" s="5"/>
      <c r="Q69" s="5">
        <v>0</v>
      </c>
      <c r="R69" s="5"/>
      <c r="S69" s="5">
        <v>0</v>
      </c>
      <c r="T69" s="5"/>
      <c r="U69" s="5">
        <v>0</v>
      </c>
      <c r="V69" s="5"/>
      <c r="W69" s="5">
        <v>0</v>
      </c>
      <c r="Y69" s="6">
        <f t="shared" si="0"/>
        <v>0</v>
      </c>
    </row>
    <row r="70" spans="1:25" ht="21" x14ac:dyDescent="0.55000000000000004">
      <c r="A70" s="12" t="s">
        <v>63</v>
      </c>
      <c r="C70" s="5">
        <v>10200</v>
      </c>
      <c r="D70" s="5"/>
      <c r="E70" s="5">
        <v>698446833</v>
      </c>
      <c r="F70" s="5"/>
      <c r="G70" s="5">
        <v>465323353.82999998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10200</v>
      </c>
      <c r="R70" s="5"/>
      <c r="S70" s="5">
        <v>45893</v>
      </c>
      <c r="T70" s="5"/>
      <c r="U70" s="5">
        <v>698446833</v>
      </c>
      <c r="V70" s="5"/>
      <c r="W70" s="5">
        <v>465323353.82999998</v>
      </c>
      <c r="Y70" s="6">
        <f t="shared" si="0"/>
        <v>3.7099078214039302E-5</v>
      </c>
    </row>
    <row r="71" spans="1:25" ht="21" x14ac:dyDescent="0.55000000000000004">
      <c r="A71" s="12" t="s">
        <v>64</v>
      </c>
      <c r="C71" s="5">
        <v>8986113</v>
      </c>
      <c r="D71" s="5"/>
      <c r="E71" s="5">
        <v>55272901330</v>
      </c>
      <c r="F71" s="5"/>
      <c r="G71" s="5">
        <v>57347584900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8986113</v>
      </c>
      <c r="R71" s="5"/>
      <c r="S71" s="5">
        <v>6790</v>
      </c>
      <c r="T71" s="5"/>
      <c r="U71" s="5">
        <v>55272901330</v>
      </c>
      <c r="V71" s="5"/>
      <c r="W71" s="5">
        <v>60652663786</v>
      </c>
      <c r="Y71" s="6">
        <f t="shared" si="0"/>
        <v>4.8356866234328527E-3</v>
      </c>
    </row>
    <row r="72" spans="1:25" ht="21" x14ac:dyDescent="0.55000000000000004">
      <c r="A72" s="12" t="s">
        <v>154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7465</v>
      </c>
      <c r="J72" s="5"/>
      <c r="K72" s="5">
        <v>0</v>
      </c>
      <c r="L72" s="5"/>
      <c r="M72" s="5">
        <v>-7465</v>
      </c>
      <c r="N72" s="5"/>
      <c r="O72" s="5">
        <v>35321977</v>
      </c>
      <c r="P72" s="5"/>
      <c r="Q72" s="5">
        <v>0</v>
      </c>
      <c r="R72" s="5"/>
      <c r="S72" s="5">
        <v>0</v>
      </c>
      <c r="T72" s="5"/>
      <c r="U72" s="5">
        <v>0</v>
      </c>
      <c r="V72" s="5"/>
      <c r="W72" s="5">
        <v>0</v>
      </c>
      <c r="Y72" s="6">
        <f t="shared" si="0"/>
        <v>0</v>
      </c>
    </row>
    <row r="73" spans="1:25" ht="21" x14ac:dyDescent="0.55000000000000004">
      <c r="A73" s="12" t="s">
        <v>155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5513220</v>
      </c>
      <c r="J73" s="5"/>
      <c r="K73" s="5">
        <v>152924104602</v>
      </c>
      <c r="L73" s="5"/>
      <c r="M73" s="5">
        <v>0</v>
      </c>
      <c r="N73" s="5"/>
      <c r="O73" s="5">
        <v>0</v>
      </c>
      <c r="P73" s="5"/>
      <c r="Q73" s="5">
        <v>5513220</v>
      </c>
      <c r="R73" s="5"/>
      <c r="S73" s="5">
        <v>25030</v>
      </c>
      <c r="T73" s="5"/>
      <c r="U73" s="5">
        <v>152924104602</v>
      </c>
      <c r="V73" s="5"/>
      <c r="W73" s="5">
        <v>137174821015.23</v>
      </c>
      <c r="Y73" s="6">
        <f t="shared" si="0"/>
        <v>1.0936608644190431E-2</v>
      </c>
    </row>
    <row r="74" spans="1:25" ht="21" x14ac:dyDescent="0.55000000000000004">
      <c r="A74" s="12" t="s">
        <v>156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11162523</v>
      </c>
      <c r="J74" s="5"/>
      <c r="K74" s="5">
        <v>53326263993</v>
      </c>
      <c r="L74" s="5"/>
      <c r="M74" s="5">
        <v>0</v>
      </c>
      <c r="N74" s="5"/>
      <c r="O74" s="5">
        <v>0</v>
      </c>
      <c r="P74" s="5"/>
      <c r="Q74" s="5">
        <v>11162523</v>
      </c>
      <c r="R74" s="5"/>
      <c r="S74" s="5">
        <v>4360</v>
      </c>
      <c r="T74" s="5"/>
      <c r="U74" s="5">
        <v>53326263993</v>
      </c>
      <c r="V74" s="5"/>
      <c r="W74" s="5">
        <v>48379022108.334</v>
      </c>
      <c r="Y74" s="6">
        <f t="shared" ref="Y74:Y80" si="1">W74/12542720095237</f>
        <v>3.8571395790539531E-3</v>
      </c>
    </row>
    <row r="75" spans="1:25" ht="21" x14ac:dyDescent="0.55000000000000004">
      <c r="A75" s="12" t="s">
        <v>61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v>1501861</v>
      </c>
      <c r="J75" s="5"/>
      <c r="K75" s="5">
        <v>20803378472</v>
      </c>
      <c r="L75" s="5"/>
      <c r="M75" s="5">
        <v>0</v>
      </c>
      <c r="N75" s="5"/>
      <c r="O75" s="5">
        <v>0</v>
      </c>
      <c r="P75" s="5"/>
      <c r="Q75" s="5">
        <v>1501861</v>
      </c>
      <c r="R75" s="5"/>
      <c r="S75" s="5">
        <v>14220</v>
      </c>
      <c r="T75" s="5"/>
      <c r="U75" s="5">
        <v>20803378472</v>
      </c>
      <c r="V75" s="5"/>
      <c r="W75" s="5">
        <v>21229392462.651001</v>
      </c>
      <c r="Y75" s="6">
        <f t="shared" si="1"/>
        <v>1.6925668675898059E-3</v>
      </c>
    </row>
    <row r="76" spans="1:25" ht="21" x14ac:dyDescent="0.55000000000000004">
      <c r="A76" s="12" t="s">
        <v>131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1000000</v>
      </c>
      <c r="J76" s="5"/>
      <c r="K76" s="5">
        <v>169743499520</v>
      </c>
      <c r="L76" s="5"/>
      <c r="M76" s="5">
        <v>0</v>
      </c>
      <c r="N76" s="5"/>
      <c r="O76" s="5">
        <v>0</v>
      </c>
      <c r="P76" s="5"/>
      <c r="Q76" s="5">
        <v>1000000</v>
      </c>
      <c r="R76" s="5"/>
      <c r="S76" s="5">
        <v>161870</v>
      </c>
      <c r="T76" s="5"/>
      <c r="U76" s="5">
        <v>169743499520</v>
      </c>
      <c r="V76" s="5"/>
      <c r="W76" s="5">
        <v>160906873500</v>
      </c>
      <c r="Y76" s="6">
        <f t="shared" si="1"/>
        <v>1.2828706395282084E-2</v>
      </c>
    </row>
    <row r="77" spans="1:25" ht="21" x14ac:dyDescent="0.55000000000000004">
      <c r="A77" s="12" t="s">
        <v>157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3847138</v>
      </c>
      <c r="J77" s="5"/>
      <c r="K77" s="5">
        <v>172751435644</v>
      </c>
      <c r="L77" s="5"/>
      <c r="M77" s="5">
        <v>0</v>
      </c>
      <c r="N77" s="5"/>
      <c r="O77" s="5">
        <v>0</v>
      </c>
      <c r="P77" s="5"/>
      <c r="Q77" s="5">
        <v>3847138</v>
      </c>
      <c r="R77" s="5"/>
      <c r="S77" s="5">
        <v>35000</v>
      </c>
      <c r="T77" s="5"/>
      <c r="U77" s="5">
        <v>172751435644</v>
      </c>
      <c r="V77" s="5"/>
      <c r="W77" s="5">
        <v>133848663511.5</v>
      </c>
      <c r="Y77" s="6">
        <f t="shared" si="1"/>
        <v>1.0671422346603109E-2</v>
      </c>
    </row>
    <row r="78" spans="1:25" ht="21" x14ac:dyDescent="0.55000000000000004">
      <c r="A78" s="12" t="s">
        <v>158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5000000</v>
      </c>
      <c r="J78" s="5"/>
      <c r="K78" s="5">
        <v>92085376000</v>
      </c>
      <c r="L78" s="5"/>
      <c r="M78" s="5">
        <v>0</v>
      </c>
      <c r="N78" s="5"/>
      <c r="O78" s="5">
        <v>0</v>
      </c>
      <c r="P78" s="5"/>
      <c r="Q78" s="5">
        <v>5000000</v>
      </c>
      <c r="R78" s="5"/>
      <c r="S78" s="5">
        <v>18790</v>
      </c>
      <c r="T78" s="5"/>
      <c r="U78" s="5">
        <v>92085376000</v>
      </c>
      <c r="V78" s="5"/>
      <c r="W78" s="5">
        <v>93390997500</v>
      </c>
      <c r="Y78" s="6">
        <f t="shared" si="1"/>
        <v>7.4458328648715124E-3</v>
      </c>
    </row>
    <row r="79" spans="1:25" ht="21" x14ac:dyDescent="0.55000000000000004">
      <c r="A79" s="12" t="s">
        <v>159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v>1300000</v>
      </c>
      <c r="J79" s="5"/>
      <c r="K79" s="5">
        <v>196102379134</v>
      </c>
      <c r="L79" s="5"/>
      <c r="M79" s="5">
        <v>0</v>
      </c>
      <c r="N79" s="5"/>
      <c r="O79" s="5">
        <v>0</v>
      </c>
      <c r="P79" s="5"/>
      <c r="Q79" s="5">
        <v>1300000</v>
      </c>
      <c r="R79" s="5"/>
      <c r="S79" s="5">
        <v>132990</v>
      </c>
      <c r="T79" s="5"/>
      <c r="U79" s="5">
        <v>196102379134</v>
      </c>
      <c r="V79" s="5"/>
      <c r="W79" s="5">
        <v>171858322350</v>
      </c>
      <c r="Y79" s="6">
        <f t="shared" si="1"/>
        <v>1.3701838281096767E-2</v>
      </c>
    </row>
    <row r="80" spans="1:25" ht="21" x14ac:dyDescent="0.55000000000000004">
      <c r="A80" s="12" t="s">
        <v>160</v>
      </c>
      <c r="C80" s="5">
        <v>0</v>
      </c>
      <c r="D80" s="5"/>
      <c r="E80" s="5">
        <v>0</v>
      </c>
      <c r="F80" s="5"/>
      <c r="G80" s="5">
        <v>0</v>
      </c>
      <c r="H80" s="5"/>
      <c r="I80" s="5">
        <v>28160570</v>
      </c>
      <c r="J80" s="5"/>
      <c r="K80" s="5">
        <v>0</v>
      </c>
      <c r="L80" s="5"/>
      <c r="M80" s="5">
        <v>0</v>
      </c>
      <c r="N80" s="5"/>
      <c r="O80" s="5">
        <v>0</v>
      </c>
      <c r="P80" s="5"/>
      <c r="Q80" s="5">
        <v>28160570</v>
      </c>
      <c r="R80" s="5"/>
      <c r="S80" s="5">
        <v>2670</v>
      </c>
      <c r="T80" s="5"/>
      <c r="U80" s="5">
        <v>83777695750</v>
      </c>
      <c r="V80" s="5"/>
      <c r="W80" s="5">
        <v>74741349004.695007</v>
      </c>
      <c r="Y80" s="6">
        <f t="shared" si="1"/>
        <v>5.958942592769606E-3</v>
      </c>
    </row>
    <row r="81" spans="5:25" ht="19.5" thickBot="1" x14ac:dyDescent="0.5">
      <c r="E81" s="7">
        <f>SUM(E9:E80)</f>
        <v>10102787214126</v>
      </c>
      <c r="F81" s="5"/>
      <c r="G81" s="7">
        <f>SUM(G9:G80)</f>
        <v>12977349047688.486</v>
      </c>
      <c r="H81" s="5"/>
      <c r="I81" s="7">
        <f>SUM(I9:I80)</f>
        <v>77591432</v>
      </c>
      <c r="J81" s="5"/>
      <c r="K81" s="7">
        <f>SUM(K9:K80)</f>
        <v>1291229413255.2512</v>
      </c>
      <c r="L81" s="5"/>
      <c r="M81" s="7">
        <f>SUM(M9:M80)</f>
        <v>-107080054</v>
      </c>
      <c r="N81" s="5"/>
      <c r="O81" s="7">
        <f>SUM(O9:O80)</f>
        <v>665288368763.25134</v>
      </c>
      <c r="P81" s="5"/>
      <c r="Q81" s="5"/>
      <c r="R81" s="5"/>
      <c r="S81" s="5"/>
      <c r="T81" s="5"/>
      <c r="U81" s="7">
        <f>SUM(U9:U80)</f>
        <v>10847932940535</v>
      </c>
      <c r="V81" s="5"/>
      <c r="W81" s="7">
        <f>SUM(W9:W80)</f>
        <v>12294313365580.719</v>
      </c>
      <c r="Y81" s="8">
        <f>SUM(Y9:Y80)</f>
        <v>0.98019514684453424</v>
      </c>
    </row>
    <row r="82" spans="5:25" ht="19.5" thickTop="1" x14ac:dyDescent="0.45">
      <c r="E82" s="11"/>
      <c r="G82" s="11"/>
      <c r="K82" s="11"/>
      <c r="U82" s="11"/>
      <c r="W82" s="11"/>
    </row>
    <row r="83" spans="5:25" x14ac:dyDescent="0.45">
      <c r="G83" s="11"/>
      <c r="U83" s="11"/>
    </row>
    <row r="84" spans="5:25" x14ac:dyDescent="0.45">
      <c r="E84" s="11"/>
      <c r="G84" s="11"/>
      <c r="I84" s="11"/>
      <c r="K84" s="11"/>
      <c r="W84" s="14"/>
    </row>
    <row r="85" spans="5:25" x14ac:dyDescent="0.45">
      <c r="E85" s="11"/>
      <c r="K85" s="11"/>
      <c r="U85" s="14"/>
    </row>
    <row r="86" spans="5:25" x14ac:dyDescent="0.45">
      <c r="E86" s="11"/>
      <c r="G86" s="14"/>
      <c r="I86" s="14"/>
      <c r="U86" s="14"/>
    </row>
    <row r="87" spans="5:25" x14ac:dyDescent="0.45">
      <c r="E87" s="11"/>
    </row>
    <row r="88" spans="5:25" x14ac:dyDescent="0.45">
      <c r="E88" s="11"/>
      <c r="G88" s="14"/>
      <c r="K88" s="11"/>
      <c r="Y88" s="13"/>
    </row>
    <row r="89" spans="5:25" x14ac:dyDescent="0.45">
      <c r="E89" s="11"/>
    </row>
    <row r="90" spans="5:25" x14ac:dyDescent="0.45">
      <c r="U90" s="11"/>
    </row>
    <row r="91" spans="5:25" x14ac:dyDescent="0.45">
      <c r="E91" s="11"/>
      <c r="U91" s="11"/>
    </row>
    <row r="92" spans="5:25" x14ac:dyDescent="0.45">
      <c r="E92" s="11"/>
      <c r="S92" s="11"/>
      <c r="U92" s="11"/>
    </row>
    <row r="93" spans="5:25" x14ac:dyDescent="0.45">
      <c r="E93" s="11"/>
      <c r="I93" s="14"/>
      <c r="U93" s="11"/>
    </row>
    <row r="94" spans="5:25" x14ac:dyDescent="0.45">
      <c r="U94" s="11"/>
    </row>
    <row r="95" spans="5:25" x14ac:dyDescent="0.45">
      <c r="G95" s="11"/>
    </row>
    <row r="96" spans="5:25" x14ac:dyDescent="0.45">
      <c r="G96" s="11"/>
    </row>
    <row r="97" spans="7:7" x14ac:dyDescent="0.45">
      <c r="G97" s="11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100" workbookViewId="0">
      <selection activeCell="J7" sqref="J7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44" t="s">
        <v>0</v>
      </c>
      <c r="B2" s="44"/>
      <c r="C2" s="44"/>
      <c r="D2" s="44"/>
      <c r="E2" s="44"/>
      <c r="F2" s="44"/>
      <c r="G2" s="44"/>
    </row>
    <row r="3" spans="1:20" ht="30" x14ac:dyDescent="0.45">
      <c r="A3" s="44" t="s">
        <v>115</v>
      </c>
      <c r="B3" s="44"/>
      <c r="C3" s="44"/>
      <c r="D3" s="44"/>
      <c r="E3" s="44"/>
      <c r="F3" s="44"/>
      <c r="G3" s="44"/>
    </row>
    <row r="4" spans="1:20" ht="30" x14ac:dyDescent="0.45">
      <c r="A4" s="44" t="s">
        <v>163</v>
      </c>
      <c r="B4" s="44"/>
      <c r="C4" s="44"/>
      <c r="D4" s="44"/>
      <c r="E4" s="44"/>
      <c r="F4" s="44"/>
      <c r="G4" s="44"/>
      <c r="R4" s="26"/>
    </row>
    <row r="5" spans="1:20" x14ac:dyDescent="0.45">
      <c r="R5" s="26"/>
    </row>
    <row r="6" spans="1:20" s="17" customFormat="1" ht="19.5" x14ac:dyDescent="0.45">
      <c r="A6" s="48" t="s">
        <v>119</v>
      </c>
      <c r="C6" s="48" t="s">
        <v>86</v>
      </c>
      <c r="E6" s="48" t="s">
        <v>139</v>
      </c>
      <c r="G6" s="48" t="s">
        <v>13</v>
      </c>
      <c r="R6" s="31" t="s">
        <v>150</v>
      </c>
    </row>
    <row r="7" spans="1:20" ht="21" x14ac:dyDescent="0.55000000000000004">
      <c r="A7" s="2" t="s">
        <v>147</v>
      </c>
      <c r="C7" s="40">
        <v>-1188734087029</v>
      </c>
      <c r="D7" s="26"/>
      <c r="E7" s="29">
        <f>C7/$C$11</f>
        <v>1.0006604420709526</v>
      </c>
      <c r="F7" s="26"/>
      <c r="G7" s="29">
        <f>C7/12542720095237</f>
        <v>-9.4774823802407301E-2</v>
      </c>
      <c r="J7" s="27"/>
      <c r="K7" s="27"/>
      <c r="L7" s="27"/>
      <c r="M7" s="27"/>
      <c r="N7" s="27"/>
      <c r="O7" s="27"/>
      <c r="P7" s="27"/>
      <c r="Q7" s="27"/>
      <c r="R7" s="27">
        <v>519661352503</v>
      </c>
      <c r="S7" s="27"/>
      <c r="T7" s="27"/>
    </row>
    <row r="8" spans="1:20" ht="21" x14ac:dyDescent="0.55000000000000004">
      <c r="A8" s="2" t="s">
        <v>148</v>
      </c>
      <c r="C8" s="27">
        <v>0</v>
      </c>
      <c r="D8" s="26"/>
      <c r="E8" s="29">
        <f t="shared" ref="E8:E10" si="0">C8/$C$11</f>
        <v>0</v>
      </c>
      <c r="F8" s="26"/>
      <c r="G8" s="29">
        <f t="shared" ref="G8:G10" si="1">C8/12542720095237</f>
        <v>0</v>
      </c>
      <c r="J8" s="39"/>
      <c r="K8" s="27"/>
      <c r="L8" s="27"/>
      <c r="M8" s="27"/>
      <c r="N8" s="27"/>
      <c r="O8" s="27"/>
      <c r="P8" s="27"/>
      <c r="Q8" s="27"/>
      <c r="R8" s="27">
        <v>2677554396392</v>
      </c>
      <c r="S8" s="27"/>
      <c r="T8" s="27"/>
    </row>
    <row r="9" spans="1:20" ht="21" x14ac:dyDescent="0.55000000000000004">
      <c r="A9" s="2" t="s">
        <v>149</v>
      </c>
      <c r="C9" s="27">
        <v>587580</v>
      </c>
      <c r="D9" s="26"/>
      <c r="E9" s="29">
        <f t="shared" si="0"/>
        <v>-4.9461697865630946E-7</v>
      </c>
      <c r="F9" s="26"/>
      <c r="G9" s="29">
        <f t="shared" si="1"/>
        <v>4.6846297735937588E-8</v>
      </c>
      <c r="J9" s="39"/>
      <c r="K9" s="27"/>
      <c r="L9" s="27"/>
      <c r="M9" s="27"/>
      <c r="N9" s="27"/>
      <c r="O9" s="27"/>
      <c r="P9" s="27"/>
      <c r="Q9" s="27"/>
      <c r="R9" s="27">
        <v>554383930527</v>
      </c>
      <c r="S9" s="27"/>
      <c r="T9" s="27"/>
    </row>
    <row r="10" spans="1:20" ht="21" x14ac:dyDescent="0.55000000000000004">
      <c r="A10" s="2" t="s">
        <v>144</v>
      </c>
      <c r="C10" s="38">
        <v>783984258</v>
      </c>
      <c r="E10" s="29">
        <f t="shared" si="0"/>
        <v>-6.5994745397404372E-4</v>
      </c>
      <c r="G10" s="29">
        <f t="shared" si="1"/>
        <v>6.2505122656584825E-5</v>
      </c>
      <c r="J10" s="39"/>
      <c r="K10" s="27"/>
      <c r="L10" s="27"/>
      <c r="M10" s="27"/>
      <c r="N10" s="27"/>
      <c r="O10" s="27"/>
      <c r="P10" s="27"/>
      <c r="Q10" s="27"/>
      <c r="R10" s="27">
        <v>2673065983</v>
      </c>
      <c r="S10" s="27"/>
      <c r="T10" s="27"/>
    </row>
    <row r="11" spans="1:20" ht="19.5" thickBot="1" x14ac:dyDescent="0.5">
      <c r="C11" s="28">
        <f>SUM(C7:C10)</f>
        <v>-1187949515191</v>
      </c>
      <c r="E11" s="28">
        <f>SUM(E7:E10)</f>
        <v>0.99999999999999989</v>
      </c>
      <c r="G11" s="34">
        <f>SUM(G7:G10)</f>
        <v>-9.4712271833452988E-2</v>
      </c>
      <c r="J11" s="27"/>
      <c r="K11" s="27"/>
      <c r="L11" s="27"/>
      <c r="M11" s="27"/>
      <c r="N11" s="27"/>
      <c r="O11" s="27"/>
      <c r="P11" s="27"/>
      <c r="Q11" s="27"/>
      <c r="R11" s="30">
        <v>4561768670</v>
      </c>
      <c r="S11" s="27"/>
      <c r="T11" s="27"/>
    </row>
    <row r="12" spans="1:20" ht="19.5" thickTop="1" x14ac:dyDescent="0.45">
      <c r="J12" s="27"/>
      <c r="K12" s="27"/>
      <c r="L12" s="27"/>
      <c r="M12" s="27"/>
      <c r="N12" s="27"/>
      <c r="O12" s="27"/>
      <c r="P12" s="27"/>
      <c r="Q12" s="27"/>
      <c r="R12" s="27">
        <v>3758834514075</v>
      </c>
      <c r="S12" s="27"/>
      <c r="T12" s="27"/>
    </row>
    <row r="13" spans="1:20" x14ac:dyDescent="0.45"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x14ac:dyDescent="0.45"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x14ac:dyDescent="0.45">
      <c r="J15" s="27"/>
      <c r="K15" s="27"/>
      <c r="L15" s="27"/>
      <c r="M15" s="27"/>
      <c r="N15" s="27"/>
      <c r="O15" s="27"/>
      <c r="P15" s="27"/>
      <c r="Q15" s="27"/>
      <c r="R15" s="30" t="s">
        <v>151</v>
      </c>
      <c r="S15" s="27"/>
      <c r="T15" s="27"/>
    </row>
    <row r="16" spans="1:20" x14ac:dyDescent="0.45">
      <c r="J16" s="27"/>
      <c r="K16" s="27"/>
      <c r="L16" s="27"/>
      <c r="M16" s="27"/>
      <c r="N16" s="27"/>
      <c r="O16" s="27"/>
      <c r="P16" s="27"/>
      <c r="Q16" s="27"/>
      <c r="R16" s="27">
        <v>13086848282862</v>
      </c>
      <c r="S16" s="27"/>
      <c r="T16" s="27"/>
    </row>
    <row r="17" spans="10:20" x14ac:dyDescent="0.45"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0:20" x14ac:dyDescent="0.45"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0:20" x14ac:dyDescent="0.45"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0:20" x14ac:dyDescent="0.45"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3"/>
  <sheetViews>
    <sheetView rightToLeft="1" view="pageBreakPreview" zoomScale="60" zoomScaleNormal="100" workbookViewId="0">
      <selection activeCell="W11" sqref="W11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19.42578125" style="10" bestFit="1" customWidth="1"/>
    <col min="22" max="22" width="9.140625" style="10"/>
    <col min="23" max="23" width="18.7109375" style="10" bestFit="1" customWidth="1"/>
    <col min="24" max="16384" width="9.140625" style="10"/>
  </cols>
  <sheetData>
    <row r="2" spans="1:23" ht="30" x14ac:dyDescent="0.45">
      <c r="A2" s="41" t="str">
        <f>سهام!A2</f>
        <v>صندوق سرمایه‌گذاری تجارت شاخصی کاردان</v>
      </c>
      <c r="B2" s="41"/>
      <c r="C2" s="41"/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3" ht="30" x14ac:dyDescent="0.45">
      <c r="A3" s="41" t="str">
        <f>سهام!A3</f>
        <v>صورت وضعیت درآمدها</v>
      </c>
      <c r="B3" s="41"/>
      <c r="C3" s="41"/>
      <c r="D3" s="41" t="s">
        <v>0</v>
      </c>
      <c r="E3" s="41" t="s">
        <v>0</v>
      </c>
      <c r="F3" s="41" t="s">
        <v>0</v>
      </c>
      <c r="G3" s="41" t="s">
        <v>0</v>
      </c>
      <c r="H3" s="41" t="s">
        <v>0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3" ht="30" x14ac:dyDescent="0.45">
      <c r="A4" s="41" t="str">
        <f>سهام!A4</f>
        <v xml:space="preserve"> منتهی به 1402/03/31</v>
      </c>
      <c r="B4" s="41"/>
      <c r="C4" s="41"/>
      <c r="D4" s="41" t="s">
        <v>0</v>
      </c>
      <c r="E4" s="41" t="s">
        <v>0</v>
      </c>
      <c r="F4" s="41" t="s">
        <v>0</v>
      </c>
      <c r="G4" s="41" t="s">
        <v>0</v>
      </c>
      <c r="H4" s="41" t="s">
        <v>0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23" ht="30" x14ac:dyDescent="0.45">
      <c r="A6" s="41" t="s">
        <v>81</v>
      </c>
      <c r="C6" s="42" t="s">
        <v>82</v>
      </c>
      <c r="D6" s="42" t="s">
        <v>82</v>
      </c>
      <c r="E6" s="42" t="s">
        <v>82</v>
      </c>
      <c r="F6" s="42" t="s">
        <v>82</v>
      </c>
      <c r="G6" s="42" t="s">
        <v>82</v>
      </c>
      <c r="H6" s="42" t="s">
        <v>82</v>
      </c>
      <c r="I6" s="42" t="s">
        <v>82</v>
      </c>
      <c r="K6" s="36" t="s">
        <v>6</v>
      </c>
      <c r="M6" s="42" t="s">
        <v>5</v>
      </c>
      <c r="N6" s="42" t="s">
        <v>5</v>
      </c>
      <c r="O6" s="42" t="s">
        <v>5</v>
      </c>
      <c r="Q6" s="43" t="s">
        <v>153</v>
      </c>
      <c r="R6" s="42" t="s">
        <v>6</v>
      </c>
      <c r="S6" s="42" t="s">
        <v>6</v>
      </c>
    </row>
    <row r="7" spans="1:23" ht="61.5" customHeight="1" x14ac:dyDescent="0.45">
      <c r="A7" s="42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2" t="s">
        <v>80</v>
      </c>
      <c r="U7" s="5"/>
    </row>
    <row r="8" spans="1:23" ht="21" x14ac:dyDescent="0.55000000000000004">
      <c r="A8" s="12" t="s">
        <v>89</v>
      </c>
      <c r="C8" s="9" t="s">
        <v>90</v>
      </c>
      <c r="D8" s="9"/>
      <c r="E8" s="9" t="s">
        <v>91</v>
      </c>
      <c r="F8" s="9"/>
      <c r="G8" s="9" t="s">
        <v>92</v>
      </c>
      <c r="H8" s="9"/>
      <c r="I8" s="5">
        <v>0</v>
      </c>
      <c r="J8" s="5"/>
      <c r="K8" s="5">
        <v>1693938</v>
      </c>
      <c r="L8" s="5"/>
      <c r="M8" s="5">
        <v>18463489568</v>
      </c>
      <c r="N8" s="5"/>
      <c r="O8" s="5">
        <v>1643504000</v>
      </c>
      <c r="P8" s="5"/>
      <c r="Q8" s="5">
        <v>16821679506</v>
      </c>
      <c r="R8" s="9"/>
      <c r="S8" s="6">
        <f>Q8/12542720095237</f>
        <v>1.3411508331743686E-3</v>
      </c>
      <c r="U8" s="15"/>
      <c r="W8" s="11"/>
    </row>
    <row r="9" spans="1:23" ht="21" x14ac:dyDescent="0.55000000000000004">
      <c r="A9" s="12" t="s">
        <v>93</v>
      </c>
      <c r="C9" s="9" t="s">
        <v>94</v>
      </c>
      <c r="D9" s="9"/>
      <c r="E9" s="9" t="s">
        <v>91</v>
      </c>
      <c r="F9" s="9"/>
      <c r="G9" s="9" t="s">
        <v>95</v>
      </c>
      <c r="H9" s="9"/>
      <c r="I9" s="5">
        <v>10</v>
      </c>
      <c r="J9" s="5"/>
      <c r="K9" s="5">
        <v>7514</v>
      </c>
      <c r="L9" s="5"/>
      <c r="M9" s="5">
        <v>0</v>
      </c>
      <c r="N9" s="5"/>
      <c r="O9" s="5">
        <v>0</v>
      </c>
      <c r="P9" s="5"/>
      <c r="Q9" s="5">
        <v>7514</v>
      </c>
      <c r="R9" s="9"/>
      <c r="S9" s="6">
        <f t="shared" ref="S9:S17" si="0">Q9/12542720095237</f>
        <v>5.9907260490117953E-10</v>
      </c>
      <c r="U9" s="15"/>
    </row>
    <row r="10" spans="1:23" ht="21" x14ac:dyDescent="0.55000000000000004">
      <c r="A10" s="12" t="s">
        <v>96</v>
      </c>
      <c r="C10" s="9" t="s">
        <v>97</v>
      </c>
      <c r="D10" s="9"/>
      <c r="E10" s="9" t="s">
        <v>91</v>
      </c>
      <c r="F10" s="9"/>
      <c r="G10" s="9" t="s">
        <v>98</v>
      </c>
      <c r="H10" s="9"/>
      <c r="I10" s="5">
        <v>10</v>
      </c>
      <c r="J10" s="5"/>
      <c r="K10" s="5">
        <v>219920</v>
      </c>
      <c r="L10" s="5"/>
      <c r="M10" s="5">
        <v>0</v>
      </c>
      <c r="N10" s="5"/>
      <c r="O10" s="5">
        <v>0</v>
      </c>
      <c r="P10" s="5"/>
      <c r="Q10" s="5">
        <v>219920</v>
      </c>
      <c r="R10" s="9"/>
      <c r="S10" s="6">
        <f t="shared" si="0"/>
        <v>1.753367677267333E-8</v>
      </c>
      <c r="U10" s="15"/>
    </row>
    <row r="11" spans="1:23" ht="21" x14ac:dyDescent="0.55000000000000004">
      <c r="A11" s="12" t="s">
        <v>99</v>
      </c>
      <c r="C11" s="9" t="s">
        <v>100</v>
      </c>
      <c r="D11" s="9"/>
      <c r="E11" s="9" t="s">
        <v>91</v>
      </c>
      <c r="F11" s="9"/>
      <c r="G11" s="9" t="s">
        <v>98</v>
      </c>
      <c r="H11" s="9"/>
      <c r="I11" s="5">
        <v>10</v>
      </c>
      <c r="J11" s="5"/>
      <c r="K11" s="5">
        <v>22278660</v>
      </c>
      <c r="L11" s="5"/>
      <c r="M11" s="5">
        <v>92468</v>
      </c>
      <c r="N11" s="5"/>
      <c r="O11" s="5">
        <v>504000</v>
      </c>
      <c r="P11" s="5"/>
      <c r="Q11" s="5">
        <v>21867128</v>
      </c>
      <c r="R11" s="9"/>
      <c r="S11" s="6">
        <f t="shared" si="0"/>
        <v>1.7434119420638168E-6</v>
      </c>
      <c r="U11" s="15"/>
    </row>
    <row r="12" spans="1:23" ht="21" x14ac:dyDescent="0.55000000000000004">
      <c r="A12" s="12" t="s">
        <v>101</v>
      </c>
      <c r="C12" s="26" t="s">
        <v>161</v>
      </c>
      <c r="D12" s="9"/>
      <c r="E12" s="9" t="s">
        <v>91</v>
      </c>
      <c r="F12" s="9"/>
      <c r="G12" s="26" t="s">
        <v>162</v>
      </c>
      <c r="H12" s="9"/>
      <c r="I12" s="5">
        <v>0</v>
      </c>
      <c r="J12" s="5"/>
      <c r="K12" s="5">
        <v>0</v>
      </c>
      <c r="L12" s="5"/>
      <c r="M12" s="5">
        <v>279210</v>
      </c>
      <c r="N12" s="5"/>
      <c r="O12" s="5">
        <v>279210</v>
      </c>
      <c r="P12" s="5"/>
      <c r="Q12" s="5">
        <f>K12+M12-O12</f>
        <v>0</v>
      </c>
      <c r="R12" s="9"/>
      <c r="S12" s="6">
        <f t="shared" si="0"/>
        <v>0</v>
      </c>
      <c r="U12" s="15"/>
    </row>
    <row r="13" spans="1:23" ht="21" x14ac:dyDescent="0.55000000000000004">
      <c r="A13" s="12" t="s">
        <v>101</v>
      </c>
      <c r="C13" s="9" t="s">
        <v>102</v>
      </c>
      <c r="D13" s="9"/>
      <c r="E13" s="9" t="s">
        <v>91</v>
      </c>
      <c r="F13" s="9"/>
      <c r="G13" s="9" t="s">
        <v>103</v>
      </c>
      <c r="H13" s="9"/>
      <c r="I13" s="5">
        <v>0</v>
      </c>
      <c r="J13" s="5"/>
      <c r="K13" s="5">
        <v>2920228</v>
      </c>
      <c r="L13" s="5"/>
      <c r="M13" s="5">
        <v>1566967016084</v>
      </c>
      <c r="N13" s="5"/>
      <c r="O13" s="5">
        <v>1507882826175</v>
      </c>
      <c r="P13" s="5"/>
      <c r="Q13" s="5">
        <v>59087110137</v>
      </c>
      <c r="R13" s="9"/>
      <c r="S13" s="6">
        <f t="shared" si="0"/>
        <v>4.7108689094830288E-3</v>
      </c>
      <c r="U13" s="15"/>
    </row>
    <row r="14" spans="1:23" ht="21" x14ac:dyDescent="0.55000000000000004">
      <c r="A14" s="12" t="s">
        <v>101</v>
      </c>
      <c r="C14" s="9" t="s">
        <v>104</v>
      </c>
      <c r="D14" s="9"/>
      <c r="E14" s="9" t="s">
        <v>105</v>
      </c>
      <c r="F14" s="9"/>
      <c r="G14" s="9" t="s">
        <v>106</v>
      </c>
      <c r="H14" s="9"/>
      <c r="I14" s="5">
        <v>0</v>
      </c>
      <c r="J14" s="5"/>
      <c r="K14" s="5">
        <v>496000</v>
      </c>
      <c r="L14" s="5"/>
      <c r="M14" s="5">
        <v>0</v>
      </c>
      <c r="N14" s="5"/>
      <c r="O14" s="5">
        <v>0</v>
      </c>
      <c r="P14" s="5"/>
      <c r="Q14" s="5">
        <v>496000</v>
      </c>
      <c r="R14" s="9"/>
      <c r="S14" s="6">
        <f t="shared" si="0"/>
        <v>3.9544851215196307E-8</v>
      </c>
      <c r="U14" s="15"/>
    </row>
    <row r="15" spans="1:23" ht="21" x14ac:dyDescent="0.55000000000000004">
      <c r="A15" s="12" t="s">
        <v>107</v>
      </c>
      <c r="C15" s="9" t="s">
        <v>108</v>
      </c>
      <c r="D15" s="9"/>
      <c r="E15" s="9" t="s">
        <v>91</v>
      </c>
      <c r="F15" s="9"/>
      <c r="G15" s="9" t="s">
        <v>109</v>
      </c>
      <c r="H15" s="9"/>
      <c r="I15" s="5">
        <v>0</v>
      </c>
      <c r="J15" s="5"/>
      <c r="K15" s="5">
        <v>111867685</v>
      </c>
      <c r="L15" s="5"/>
      <c r="M15" s="5">
        <v>473270</v>
      </c>
      <c r="N15" s="5"/>
      <c r="O15" s="5">
        <v>420000</v>
      </c>
      <c r="P15" s="5"/>
      <c r="Q15" s="5">
        <v>111920955</v>
      </c>
      <c r="R15" s="9"/>
      <c r="S15" s="6">
        <f t="shared" si="0"/>
        <v>8.9231804704388732E-6</v>
      </c>
      <c r="U15" s="15"/>
    </row>
    <row r="16" spans="1:23" ht="21" x14ac:dyDescent="0.55000000000000004">
      <c r="A16" s="12" t="s">
        <v>110</v>
      </c>
      <c r="C16" s="9" t="s">
        <v>111</v>
      </c>
      <c r="D16" s="9"/>
      <c r="E16" s="9" t="s">
        <v>105</v>
      </c>
      <c r="F16" s="9"/>
      <c r="G16" s="9" t="s">
        <v>112</v>
      </c>
      <c r="H16" s="9"/>
      <c r="I16" s="5">
        <v>0</v>
      </c>
      <c r="J16" s="5"/>
      <c r="K16" s="5">
        <v>887545</v>
      </c>
      <c r="L16" s="5"/>
      <c r="M16" s="5">
        <v>0</v>
      </c>
      <c r="N16" s="5"/>
      <c r="O16" s="5">
        <v>0</v>
      </c>
      <c r="P16" s="5"/>
      <c r="Q16" s="5">
        <v>887545</v>
      </c>
      <c r="R16" s="9"/>
      <c r="S16" s="6">
        <f t="shared" si="0"/>
        <v>7.0761764056031057E-8</v>
      </c>
      <c r="U16" s="15"/>
    </row>
    <row r="17" spans="1:21" ht="21" x14ac:dyDescent="0.55000000000000004">
      <c r="A17" s="12" t="s">
        <v>110</v>
      </c>
      <c r="C17" s="9" t="s">
        <v>113</v>
      </c>
      <c r="D17" s="9"/>
      <c r="E17" s="9" t="s">
        <v>91</v>
      </c>
      <c r="F17" s="9"/>
      <c r="G17" s="9" t="s">
        <v>114</v>
      </c>
      <c r="H17" s="9"/>
      <c r="I17" s="5">
        <v>0</v>
      </c>
      <c r="J17" s="5"/>
      <c r="K17" s="5">
        <v>758711</v>
      </c>
      <c r="L17" s="5"/>
      <c r="M17" s="5">
        <v>2040293434484</v>
      </c>
      <c r="N17" s="5"/>
      <c r="O17" s="5">
        <v>2038640897582</v>
      </c>
      <c r="P17" s="5"/>
      <c r="Q17" s="5">
        <v>1653295613</v>
      </c>
      <c r="R17" s="9"/>
      <c r="S17" s="6">
        <f t="shared" si="0"/>
        <v>1.3181316336859227E-4</v>
      </c>
      <c r="U17" s="15"/>
    </row>
    <row r="18" spans="1:21" ht="19.5" thickBot="1" x14ac:dyDescent="0.5">
      <c r="C18" s="9"/>
      <c r="D18" s="9"/>
      <c r="E18" s="9"/>
      <c r="F18" s="9"/>
      <c r="G18" s="9"/>
      <c r="H18" s="9"/>
      <c r="I18" s="9"/>
      <c r="J18" s="9"/>
      <c r="K18" s="7">
        <f>SUM(K8:K17)</f>
        <v>141130201</v>
      </c>
      <c r="L18" s="5"/>
      <c r="M18" s="7">
        <f>SUM(M8:M17)</f>
        <v>3625724785084</v>
      </c>
      <c r="N18" s="5"/>
      <c r="O18" s="7">
        <f>SUM(O8:O17)</f>
        <v>3548168430967</v>
      </c>
      <c r="P18" s="5"/>
      <c r="Q18" s="7">
        <f>SUM(Q8:Q17)</f>
        <v>77697484318</v>
      </c>
      <c r="R18" s="9"/>
      <c r="S18" s="8">
        <f>SUM(S8:S17)</f>
        <v>6.194627937803141E-3</v>
      </c>
      <c r="U18" s="15"/>
    </row>
    <row r="19" spans="1:21" ht="19.5" thickTop="1" x14ac:dyDescent="0.45">
      <c r="K19" s="11"/>
      <c r="M19" s="11"/>
      <c r="N19" s="11"/>
      <c r="S19" s="10"/>
    </row>
    <row r="20" spans="1:21" x14ac:dyDescent="0.45">
      <c r="N20" s="11"/>
      <c r="S20" s="10"/>
    </row>
    <row r="21" spans="1:21" x14ac:dyDescent="0.45">
      <c r="M21" s="14"/>
      <c r="N21" s="11"/>
      <c r="P21" s="11"/>
      <c r="Q21" s="11"/>
      <c r="R21" s="11"/>
      <c r="S21" s="11"/>
      <c r="T21" s="11"/>
    </row>
    <row r="22" spans="1:21" x14ac:dyDescent="0.45">
      <c r="S22" s="10"/>
      <c r="T22" s="14"/>
    </row>
    <row r="23" spans="1:21" x14ac:dyDescent="0.45">
      <c r="K23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G19" sqref="G19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1.7109375" style="10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30" x14ac:dyDescent="0.45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0" ht="30" x14ac:dyDescent="0.45">
      <c r="A4" s="44" t="s">
        <v>152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20" s="19" customFormat="1" ht="27" thickBot="1" x14ac:dyDescent="0.65">
      <c r="A6" s="45" t="s">
        <v>116</v>
      </c>
      <c r="B6" s="45"/>
      <c r="C6" s="45"/>
      <c r="D6" s="45"/>
      <c r="E6" s="45"/>
      <c r="G6" s="45" t="s">
        <v>117</v>
      </c>
      <c r="H6" s="45"/>
      <c r="I6" s="45"/>
      <c r="J6" s="45"/>
      <c r="K6" s="45"/>
      <c r="M6" s="45" t="s">
        <v>118</v>
      </c>
      <c r="N6" s="45" t="s">
        <v>118</v>
      </c>
      <c r="O6" s="45" t="s">
        <v>118</v>
      </c>
      <c r="P6" s="45" t="s">
        <v>118</v>
      </c>
      <c r="Q6" s="45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16">
        <v>5268</v>
      </c>
      <c r="H8" s="9"/>
      <c r="I8" s="16">
        <v>0</v>
      </c>
      <c r="J8" s="9"/>
      <c r="K8" s="16">
        <f>G8-I8</f>
        <v>5268</v>
      </c>
      <c r="L8" s="9"/>
      <c r="M8" s="16">
        <v>5268</v>
      </c>
      <c r="N8" s="9"/>
      <c r="O8" s="16">
        <v>0</v>
      </c>
      <c r="P8" s="9"/>
      <c r="Q8" s="16">
        <v>5268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62</v>
      </c>
      <c r="H9" s="9"/>
      <c r="I9" s="16">
        <v>16</v>
      </c>
      <c r="J9" s="9"/>
      <c r="K9" s="16">
        <f t="shared" ref="K9:K13" si="0">G9-I9</f>
        <v>46</v>
      </c>
      <c r="L9" s="9"/>
      <c r="M9" s="16">
        <v>62</v>
      </c>
      <c r="N9" s="9"/>
      <c r="O9" s="16">
        <v>16</v>
      </c>
      <c r="P9" s="9"/>
      <c r="Q9" s="16">
        <v>46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1860</v>
      </c>
      <c r="H10" s="9"/>
      <c r="I10" s="16">
        <v>278</v>
      </c>
      <c r="J10" s="9"/>
      <c r="K10" s="16">
        <f t="shared" si="0"/>
        <v>1582</v>
      </c>
      <c r="L10" s="9"/>
      <c r="M10" s="16">
        <v>1860</v>
      </c>
      <c r="N10" s="9"/>
      <c r="O10" s="16">
        <v>278</v>
      </c>
      <c r="P10" s="9"/>
      <c r="Q10" s="16">
        <v>1582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91790</v>
      </c>
      <c r="H11" s="9"/>
      <c r="I11" s="16">
        <v>460</v>
      </c>
      <c r="J11" s="9"/>
      <c r="K11" s="16">
        <f t="shared" si="0"/>
        <v>91330</v>
      </c>
      <c r="L11" s="9"/>
      <c r="M11" s="16">
        <v>91790</v>
      </c>
      <c r="N11" s="9"/>
      <c r="O11" s="16">
        <v>460</v>
      </c>
      <c r="P11" s="9"/>
      <c r="Q11" s="16">
        <v>91330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16084</v>
      </c>
      <c r="H12" s="9"/>
      <c r="I12" s="16">
        <v>0</v>
      </c>
      <c r="J12" s="9"/>
      <c r="K12" s="16">
        <f t="shared" si="0"/>
        <v>16084</v>
      </c>
      <c r="L12" s="9"/>
      <c r="M12" s="16">
        <v>16084</v>
      </c>
      <c r="N12" s="9"/>
      <c r="O12" s="16">
        <v>0</v>
      </c>
      <c r="P12" s="9"/>
      <c r="Q12" s="16">
        <v>16084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473270</v>
      </c>
      <c r="H13" s="9"/>
      <c r="I13" s="16">
        <v>0</v>
      </c>
      <c r="J13" s="9"/>
      <c r="K13" s="16">
        <f t="shared" si="0"/>
        <v>473270</v>
      </c>
      <c r="L13" s="9"/>
      <c r="M13" s="16">
        <v>473270</v>
      </c>
      <c r="N13" s="9"/>
      <c r="O13" s="16">
        <v>0</v>
      </c>
      <c r="P13" s="9"/>
      <c r="Q13" s="16">
        <v>473270</v>
      </c>
      <c r="R13" s="9"/>
      <c r="S13" s="9"/>
      <c r="T13" s="9"/>
    </row>
    <row r="14" spans="1:20" ht="19.5" thickBot="1" x14ac:dyDescent="0.5">
      <c r="C14" s="9"/>
      <c r="D14" s="9"/>
      <c r="E14" s="9"/>
      <c r="F14" s="9"/>
      <c r="G14" s="7">
        <f>SUM(G8:G13)</f>
        <v>588334</v>
      </c>
      <c r="H14" s="9"/>
      <c r="I14" s="7">
        <f>SUM(I8:I13)</f>
        <v>754</v>
      </c>
      <c r="J14" s="9"/>
      <c r="K14" s="7">
        <f>SUM(K8:K13)</f>
        <v>587580</v>
      </c>
      <c r="L14" s="9"/>
      <c r="M14" s="7">
        <f>SUM(M8:M13)</f>
        <v>588334</v>
      </c>
      <c r="N14" s="9"/>
      <c r="O14" s="7">
        <f>SUM(O8:O13)</f>
        <v>754</v>
      </c>
      <c r="P14" s="9"/>
      <c r="Q14" s="7">
        <f>SUM(Q8:Q13)</f>
        <v>587580</v>
      </c>
      <c r="R14" s="9"/>
      <c r="S14" s="9"/>
      <c r="T14" s="9"/>
    </row>
    <row r="15" spans="1:20" ht="19.5" thickTop="1" x14ac:dyDescent="0.4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4"/>
  <sheetViews>
    <sheetView rightToLeft="1" view="pageBreakPreview" zoomScale="60" zoomScaleNormal="100" workbookViewId="0">
      <selection activeCell="K22" sqref="K22"/>
    </sheetView>
  </sheetViews>
  <sheetFormatPr defaultRowHeight="18.75" x14ac:dyDescent="0.45"/>
  <cols>
    <col min="1" max="1" width="27.5703125" style="10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5.140625" style="10" customWidth="1"/>
    <col min="18" max="18" width="1" style="10" customWidth="1"/>
    <col min="19" max="19" width="17.42578125" style="10" customWidth="1"/>
    <col min="20" max="20" width="1" style="10" customWidth="1"/>
    <col min="21" max="21" width="9.140625" style="10" customWidth="1"/>
    <col min="22" max="16384" width="9.140625" style="10"/>
  </cols>
  <sheetData>
    <row r="2" spans="1:22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ht="30" x14ac:dyDescent="0.45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2" ht="30" x14ac:dyDescent="0.45">
      <c r="A4" s="44" t="s">
        <v>163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6" spans="1:22" s="17" customFormat="1" ht="20.25" thickBot="1" x14ac:dyDescent="0.5">
      <c r="A6" s="47" t="s">
        <v>3</v>
      </c>
      <c r="C6" s="46" t="s">
        <v>125</v>
      </c>
      <c r="D6" s="46" t="s">
        <v>125</v>
      </c>
      <c r="E6" s="46" t="s">
        <v>125</v>
      </c>
      <c r="F6" s="46" t="s">
        <v>125</v>
      </c>
      <c r="G6" s="46" t="s">
        <v>125</v>
      </c>
      <c r="I6" s="46" t="s">
        <v>117</v>
      </c>
      <c r="J6" s="46"/>
      <c r="K6" s="46"/>
      <c r="L6" s="46"/>
      <c r="M6" s="46"/>
      <c r="O6" s="46" t="s">
        <v>118</v>
      </c>
      <c r="P6" s="46" t="s">
        <v>118</v>
      </c>
      <c r="Q6" s="46" t="s">
        <v>118</v>
      </c>
      <c r="R6" s="46" t="s">
        <v>118</v>
      </c>
      <c r="S6" s="46" t="s">
        <v>118</v>
      </c>
    </row>
    <row r="7" spans="1:22" s="18" customFormat="1" ht="15.75" x14ac:dyDescent="0.4">
      <c r="A7" s="47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ht="19.5" x14ac:dyDescent="0.5">
      <c r="A8" s="24" t="s">
        <v>157</v>
      </c>
      <c r="C8" s="9" t="s">
        <v>164</v>
      </c>
      <c r="D8" s="9"/>
      <c r="E8" s="16">
        <v>3847138</v>
      </c>
      <c r="F8" s="9"/>
      <c r="G8" s="16">
        <v>4200</v>
      </c>
      <c r="H8" s="9"/>
      <c r="I8" s="16">
        <v>16157979600</v>
      </c>
      <c r="J8" s="9"/>
      <c r="K8" s="16">
        <v>2231975931</v>
      </c>
      <c r="L8" s="9"/>
      <c r="M8" s="16">
        <f>I8-K8</f>
        <v>13926003669</v>
      </c>
      <c r="N8" s="9"/>
      <c r="O8" s="16">
        <v>16157979600</v>
      </c>
      <c r="P8" s="9"/>
      <c r="Q8" s="16">
        <v>2231975931</v>
      </c>
      <c r="R8" s="9"/>
      <c r="S8" s="16">
        <f>O8-Q8</f>
        <v>13926003669</v>
      </c>
      <c r="V8" s="11"/>
    </row>
    <row r="9" spans="1:22" ht="19.5" x14ac:dyDescent="0.5">
      <c r="A9" s="24" t="s">
        <v>15</v>
      </c>
      <c r="C9" s="9" t="s">
        <v>153</v>
      </c>
      <c r="D9" s="9"/>
      <c r="E9" s="16">
        <v>120692462</v>
      </c>
      <c r="F9" s="9"/>
      <c r="G9" s="16">
        <v>58</v>
      </c>
      <c r="H9" s="9"/>
      <c r="I9" s="16">
        <v>7000162796</v>
      </c>
      <c r="J9" s="9"/>
      <c r="K9" s="16">
        <v>47620155</v>
      </c>
      <c r="L9" s="9"/>
      <c r="M9" s="16">
        <f t="shared" ref="M9:M17" si="0">I9-K9</f>
        <v>6952542641</v>
      </c>
      <c r="N9" s="9"/>
      <c r="O9" s="16">
        <v>7000162796</v>
      </c>
      <c r="P9" s="9"/>
      <c r="Q9" s="16">
        <v>47620155</v>
      </c>
      <c r="R9" s="9"/>
      <c r="S9" s="16">
        <f t="shared" ref="S9:S17" si="1">O9-Q9</f>
        <v>6952542641</v>
      </c>
      <c r="V9" s="11"/>
    </row>
    <row r="10" spans="1:22" ht="19.5" x14ac:dyDescent="0.5">
      <c r="A10" s="24" t="s">
        <v>43</v>
      </c>
      <c r="C10" s="9" t="s">
        <v>165</v>
      </c>
      <c r="D10" s="9"/>
      <c r="E10" s="16">
        <v>2708475</v>
      </c>
      <c r="F10" s="9"/>
      <c r="G10" s="16">
        <v>449</v>
      </c>
      <c r="H10" s="9"/>
      <c r="I10" s="16">
        <v>1216105275</v>
      </c>
      <c r="J10" s="9"/>
      <c r="K10" s="16">
        <v>55638803</v>
      </c>
      <c r="L10" s="9"/>
      <c r="M10" s="16">
        <f t="shared" si="0"/>
        <v>1160466472</v>
      </c>
      <c r="N10" s="9"/>
      <c r="O10" s="16">
        <v>1216105275</v>
      </c>
      <c r="P10" s="9"/>
      <c r="Q10" s="16">
        <v>55638803</v>
      </c>
      <c r="R10" s="9"/>
      <c r="S10" s="16">
        <f t="shared" si="1"/>
        <v>1160466472</v>
      </c>
      <c r="V10" s="11"/>
    </row>
    <row r="11" spans="1:22" ht="19.5" x14ac:dyDescent="0.5">
      <c r="A11" s="24" t="s">
        <v>29</v>
      </c>
      <c r="C11" s="9" t="s">
        <v>166</v>
      </c>
      <c r="D11" s="9"/>
      <c r="E11" s="16">
        <v>9817663</v>
      </c>
      <c r="F11" s="9"/>
      <c r="G11" s="16">
        <v>2800</v>
      </c>
      <c r="H11" s="9"/>
      <c r="I11" s="16">
        <v>27489456400</v>
      </c>
      <c r="J11" s="9"/>
      <c r="K11" s="16">
        <v>389789726</v>
      </c>
      <c r="L11" s="9"/>
      <c r="M11" s="16">
        <f t="shared" si="0"/>
        <v>27099666674</v>
      </c>
      <c r="N11" s="9"/>
      <c r="O11" s="16">
        <v>27489456400</v>
      </c>
      <c r="P11" s="9"/>
      <c r="Q11" s="16">
        <v>389789726</v>
      </c>
      <c r="R11" s="9"/>
      <c r="S11" s="16">
        <f t="shared" si="1"/>
        <v>27099666674</v>
      </c>
      <c r="V11" s="11"/>
    </row>
    <row r="12" spans="1:22" ht="19.5" x14ac:dyDescent="0.5">
      <c r="A12" s="24" t="s">
        <v>32</v>
      </c>
      <c r="C12" s="9" t="s">
        <v>167</v>
      </c>
      <c r="D12" s="9"/>
      <c r="E12" s="16">
        <v>21940887</v>
      </c>
      <c r="F12" s="9"/>
      <c r="G12" s="16">
        <v>1850</v>
      </c>
      <c r="H12" s="9"/>
      <c r="I12" s="16">
        <v>40590640950</v>
      </c>
      <c r="J12" s="9"/>
      <c r="K12" s="16">
        <v>2674879090</v>
      </c>
      <c r="L12" s="9"/>
      <c r="M12" s="16">
        <f t="shared" si="0"/>
        <v>37915761860</v>
      </c>
      <c r="N12" s="9"/>
      <c r="O12" s="16">
        <v>40590640950</v>
      </c>
      <c r="P12" s="9"/>
      <c r="Q12" s="16">
        <v>2674879090</v>
      </c>
      <c r="R12" s="9"/>
      <c r="S12" s="16">
        <f t="shared" si="1"/>
        <v>37915761860</v>
      </c>
      <c r="V12" s="11"/>
    </row>
    <row r="13" spans="1:22" ht="19.5" x14ac:dyDescent="0.5">
      <c r="A13" s="24" t="s">
        <v>73</v>
      </c>
      <c r="C13" s="9" t="s">
        <v>168</v>
      </c>
      <c r="D13" s="9"/>
      <c r="E13" s="16">
        <v>3394369</v>
      </c>
      <c r="F13" s="9"/>
      <c r="G13" s="16">
        <v>300</v>
      </c>
      <c r="H13" s="9"/>
      <c r="I13" s="16">
        <v>1018310700</v>
      </c>
      <c r="J13" s="9"/>
      <c r="K13" s="16">
        <v>52899257</v>
      </c>
      <c r="L13" s="9"/>
      <c r="M13" s="16">
        <f t="shared" si="0"/>
        <v>965411443</v>
      </c>
      <c r="N13" s="9"/>
      <c r="O13" s="16">
        <v>1018310700</v>
      </c>
      <c r="P13" s="9"/>
      <c r="Q13" s="16">
        <v>52899257</v>
      </c>
      <c r="R13" s="9"/>
      <c r="S13" s="16">
        <f t="shared" si="1"/>
        <v>965411443</v>
      </c>
      <c r="V13" s="11"/>
    </row>
    <row r="14" spans="1:22" ht="19.5" x14ac:dyDescent="0.5">
      <c r="A14" s="24" t="s">
        <v>61</v>
      </c>
      <c r="C14" s="9" t="s">
        <v>169</v>
      </c>
      <c r="D14" s="9"/>
      <c r="E14" s="16">
        <v>1501861</v>
      </c>
      <c r="F14" s="9"/>
      <c r="G14" s="16">
        <v>800</v>
      </c>
      <c r="H14" s="9"/>
      <c r="I14" s="16">
        <v>1201488800</v>
      </c>
      <c r="J14" s="9"/>
      <c r="K14" s="16">
        <v>0</v>
      </c>
      <c r="L14" s="9"/>
      <c r="M14" s="16">
        <f t="shared" si="0"/>
        <v>1201488800</v>
      </c>
      <c r="N14" s="9"/>
      <c r="O14" s="16">
        <v>1201488800</v>
      </c>
      <c r="P14" s="9"/>
      <c r="Q14" s="16">
        <v>0</v>
      </c>
      <c r="R14" s="9"/>
      <c r="S14" s="16">
        <f t="shared" si="1"/>
        <v>1201488800</v>
      </c>
      <c r="V14" s="11"/>
    </row>
    <row r="15" spans="1:22" ht="19.5" x14ac:dyDescent="0.5">
      <c r="A15" s="24" t="s">
        <v>24</v>
      </c>
      <c r="C15" s="9" t="s">
        <v>170</v>
      </c>
      <c r="D15" s="9"/>
      <c r="E15" s="16">
        <v>27440000</v>
      </c>
      <c r="F15" s="9"/>
      <c r="G15" s="16">
        <v>572</v>
      </c>
      <c r="H15" s="9"/>
      <c r="I15" s="16">
        <v>15695680000</v>
      </c>
      <c r="J15" s="9"/>
      <c r="K15" s="16">
        <v>295348817</v>
      </c>
      <c r="L15" s="9"/>
      <c r="M15" s="16">
        <f t="shared" si="0"/>
        <v>15400331183</v>
      </c>
      <c r="N15" s="9"/>
      <c r="O15" s="16">
        <v>15695680000</v>
      </c>
      <c r="P15" s="9"/>
      <c r="Q15" s="16">
        <v>295348817</v>
      </c>
      <c r="R15" s="9"/>
      <c r="S15" s="16">
        <f t="shared" si="1"/>
        <v>15400331183</v>
      </c>
      <c r="V15" s="11"/>
    </row>
    <row r="16" spans="1:22" ht="19.5" x14ac:dyDescent="0.5">
      <c r="A16" s="24" t="s">
        <v>21</v>
      </c>
      <c r="C16" s="9" t="s">
        <v>169</v>
      </c>
      <c r="D16" s="9"/>
      <c r="E16" s="16">
        <v>12014573</v>
      </c>
      <c r="F16" s="9"/>
      <c r="G16" s="16">
        <v>1300</v>
      </c>
      <c r="H16" s="9"/>
      <c r="I16" s="16">
        <v>15618944900</v>
      </c>
      <c r="J16" s="9"/>
      <c r="K16" s="16">
        <v>0</v>
      </c>
      <c r="L16" s="9"/>
      <c r="M16" s="16">
        <f t="shared" si="0"/>
        <v>15618944900</v>
      </c>
      <c r="N16" s="9"/>
      <c r="O16" s="16">
        <v>15618944900</v>
      </c>
      <c r="P16" s="9"/>
      <c r="Q16" s="16">
        <v>0</v>
      </c>
      <c r="R16" s="9"/>
      <c r="S16" s="16">
        <f t="shared" si="1"/>
        <v>15618944900</v>
      </c>
      <c r="V16" s="11"/>
    </row>
    <row r="17" spans="1:22" ht="19.5" x14ac:dyDescent="0.5">
      <c r="A17" s="24" t="s">
        <v>25</v>
      </c>
      <c r="C17" s="9" t="s">
        <v>171</v>
      </c>
      <c r="D17" s="9"/>
      <c r="E17" s="16">
        <v>70247</v>
      </c>
      <c r="F17" s="9"/>
      <c r="G17" s="16">
        <v>29</v>
      </c>
      <c r="H17" s="9"/>
      <c r="I17" s="16">
        <v>2037163</v>
      </c>
      <c r="J17" s="9"/>
      <c r="K17" s="16">
        <v>15234</v>
      </c>
      <c r="L17" s="9"/>
      <c r="M17" s="16">
        <f t="shared" si="0"/>
        <v>2021929</v>
      </c>
      <c r="N17" s="9"/>
      <c r="O17" s="16">
        <v>2037163</v>
      </c>
      <c r="P17" s="9"/>
      <c r="Q17" s="16">
        <v>15234</v>
      </c>
      <c r="R17" s="9"/>
      <c r="S17" s="16">
        <f t="shared" si="1"/>
        <v>2021929</v>
      </c>
      <c r="V17" s="11"/>
    </row>
    <row r="18" spans="1:22" ht="19.5" thickBot="1" x14ac:dyDescent="0.5">
      <c r="I18" s="7">
        <f>SUM(I8:I17)</f>
        <v>125990806584</v>
      </c>
      <c r="K18" s="7">
        <f>SUM(K8:K17)</f>
        <v>5748167013</v>
      </c>
      <c r="M18" s="7">
        <f>SUM(M8:M17)</f>
        <v>120242639571</v>
      </c>
      <c r="O18" s="7">
        <f>SUM(O8:O17)</f>
        <v>125990806584</v>
      </c>
      <c r="Q18" s="7">
        <f>SUM(Q8:Q17)</f>
        <v>5748167013</v>
      </c>
      <c r="S18" s="7">
        <f>SUM(S8:S17)</f>
        <v>120242639571</v>
      </c>
    </row>
    <row r="19" spans="1:22" ht="19.5" thickTop="1" x14ac:dyDescent="0.45"/>
    <row r="21" spans="1:22" x14ac:dyDescent="0.45">
      <c r="O21" s="11"/>
    </row>
    <row r="22" spans="1:22" x14ac:dyDescent="0.45">
      <c r="O22" s="11"/>
    </row>
    <row r="23" spans="1:22" x14ac:dyDescent="0.45">
      <c r="O23" s="11"/>
    </row>
    <row r="24" spans="1:22" x14ac:dyDescent="0.45">
      <c r="O24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view="pageBreakPreview" zoomScale="60" zoomScaleNormal="100" workbookViewId="0">
      <selection activeCell="G39" sqref="G39"/>
    </sheetView>
  </sheetViews>
  <sheetFormatPr defaultRowHeight="18.75" x14ac:dyDescent="0.45"/>
  <cols>
    <col min="1" max="1" width="30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2.71093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45">
      <c r="C2" s="4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C3" s="41" t="s">
        <v>115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C4" s="44" t="s">
        <v>163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s="17" customFormat="1" ht="20.25" thickBot="1" x14ac:dyDescent="0.5">
      <c r="A6" s="49" t="s">
        <v>3</v>
      </c>
      <c r="C6" s="46" t="s">
        <v>117</v>
      </c>
      <c r="D6" s="46"/>
      <c r="E6" s="46"/>
      <c r="F6" s="46"/>
      <c r="G6" s="46"/>
      <c r="H6" s="46"/>
      <c r="I6" s="46"/>
      <c r="K6" s="46" t="s">
        <v>118</v>
      </c>
      <c r="L6" s="46" t="s">
        <v>118</v>
      </c>
      <c r="M6" s="46" t="s">
        <v>118</v>
      </c>
      <c r="N6" s="46" t="s">
        <v>118</v>
      </c>
      <c r="O6" s="46" t="s">
        <v>118</v>
      </c>
      <c r="P6" s="46" t="s">
        <v>118</v>
      </c>
      <c r="Q6" s="46" t="s">
        <v>118</v>
      </c>
    </row>
    <row r="7" spans="1:17" s="17" customFormat="1" ht="19.5" x14ac:dyDescent="0.45">
      <c r="A7" s="49" t="s">
        <v>3</v>
      </c>
      <c r="C7" s="48" t="s">
        <v>7</v>
      </c>
      <c r="E7" s="48" t="s">
        <v>132</v>
      </c>
      <c r="G7" s="48" t="s">
        <v>133</v>
      </c>
      <c r="I7" s="48" t="s">
        <v>135</v>
      </c>
      <c r="K7" s="48" t="s">
        <v>7</v>
      </c>
      <c r="M7" s="48" t="s">
        <v>132</v>
      </c>
      <c r="O7" s="48" t="s">
        <v>133</v>
      </c>
      <c r="Q7" s="48" t="s">
        <v>135</v>
      </c>
    </row>
    <row r="8" spans="1:17" ht="21" x14ac:dyDescent="0.55000000000000004">
      <c r="A8" s="12" t="s">
        <v>57</v>
      </c>
      <c r="C8" s="16">
        <v>497348</v>
      </c>
      <c r="D8" s="9"/>
      <c r="E8" s="16">
        <v>9298110539</v>
      </c>
      <c r="F8" s="9"/>
      <c r="G8" s="16">
        <v>9744402825</v>
      </c>
      <c r="H8" s="9"/>
      <c r="I8" s="16">
        <v>-446292286</v>
      </c>
      <c r="J8" s="9"/>
      <c r="K8" s="16">
        <v>497348</v>
      </c>
      <c r="L8" s="9"/>
      <c r="M8" s="16">
        <v>9298110539</v>
      </c>
      <c r="N8" s="9"/>
      <c r="O8" s="16">
        <v>9744402825</v>
      </c>
      <c r="P8" s="9"/>
      <c r="Q8" s="16">
        <v>-446292286</v>
      </c>
    </row>
    <row r="9" spans="1:17" ht="21" x14ac:dyDescent="0.55000000000000004">
      <c r="A9" s="12" t="s">
        <v>46</v>
      </c>
      <c r="C9" s="16">
        <v>293727</v>
      </c>
      <c r="D9" s="9"/>
      <c r="E9" s="16">
        <v>3032193407</v>
      </c>
      <c r="F9" s="9"/>
      <c r="G9" s="16">
        <v>3281847589</v>
      </c>
      <c r="H9" s="9"/>
      <c r="I9" s="16">
        <v>-249654182</v>
      </c>
      <c r="J9" s="9"/>
      <c r="K9" s="16">
        <v>293727</v>
      </c>
      <c r="L9" s="9"/>
      <c r="M9" s="16">
        <v>3032193407</v>
      </c>
      <c r="N9" s="9"/>
      <c r="O9" s="16">
        <v>3281847589</v>
      </c>
      <c r="P9" s="9"/>
      <c r="Q9" s="16">
        <v>-249654182</v>
      </c>
    </row>
    <row r="10" spans="1:17" ht="21" x14ac:dyDescent="0.55000000000000004">
      <c r="A10" s="12" t="s">
        <v>45</v>
      </c>
      <c r="C10" s="16">
        <v>1501035</v>
      </c>
      <c r="D10" s="9"/>
      <c r="E10" s="16">
        <v>20726326784</v>
      </c>
      <c r="F10" s="9"/>
      <c r="G10" s="16">
        <v>20218007055</v>
      </c>
      <c r="H10" s="9"/>
      <c r="I10" s="16">
        <v>508319729</v>
      </c>
      <c r="J10" s="9"/>
      <c r="K10" s="16">
        <v>1501035</v>
      </c>
      <c r="L10" s="9"/>
      <c r="M10" s="16">
        <v>20726326784</v>
      </c>
      <c r="N10" s="9"/>
      <c r="O10" s="16">
        <v>20218007055</v>
      </c>
      <c r="P10" s="9"/>
      <c r="Q10" s="16">
        <v>508319729</v>
      </c>
    </row>
    <row r="11" spans="1:17" ht="21" x14ac:dyDescent="0.55000000000000004">
      <c r="A11" s="12" t="s">
        <v>31</v>
      </c>
      <c r="C11" s="16">
        <v>553824</v>
      </c>
      <c r="D11" s="9"/>
      <c r="E11" s="16">
        <v>9677772356</v>
      </c>
      <c r="F11" s="9"/>
      <c r="G11" s="16">
        <v>10999564346</v>
      </c>
      <c r="H11" s="9"/>
      <c r="I11" s="16">
        <v>-1321791990</v>
      </c>
      <c r="J11" s="9"/>
      <c r="K11" s="16">
        <v>553824</v>
      </c>
      <c r="L11" s="9"/>
      <c r="M11" s="16">
        <v>9677772356</v>
      </c>
      <c r="N11" s="9"/>
      <c r="O11" s="16">
        <v>10999564346</v>
      </c>
      <c r="P11" s="9"/>
      <c r="Q11" s="16">
        <v>-1321791990</v>
      </c>
    </row>
    <row r="12" spans="1:17" ht="21" x14ac:dyDescent="0.55000000000000004">
      <c r="A12" s="12" t="s">
        <v>74</v>
      </c>
      <c r="C12" s="16">
        <v>1575098</v>
      </c>
      <c r="D12" s="9"/>
      <c r="E12" s="16">
        <v>24033896890</v>
      </c>
      <c r="F12" s="9"/>
      <c r="G12" s="16">
        <v>28183070998</v>
      </c>
      <c r="H12" s="9"/>
      <c r="I12" s="16">
        <v>-4149174108</v>
      </c>
      <c r="J12" s="9"/>
      <c r="K12" s="16">
        <v>1575098</v>
      </c>
      <c r="L12" s="9"/>
      <c r="M12" s="16">
        <v>24033896890</v>
      </c>
      <c r="N12" s="9"/>
      <c r="O12" s="16">
        <v>28183070998</v>
      </c>
      <c r="P12" s="9"/>
      <c r="Q12" s="16">
        <v>-4149174108</v>
      </c>
    </row>
    <row r="13" spans="1:17" ht="21" x14ac:dyDescent="0.55000000000000004">
      <c r="A13" s="12" t="s">
        <v>66</v>
      </c>
      <c r="C13" s="16">
        <v>625000</v>
      </c>
      <c r="D13" s="9"/>
      <c r="E13" s="16">
        <v>13543931395</v>
      </c>
      <c r="F13" s="9"/>
      <c r="G13" s="16">
        <v>8176061250</v>
      </c>
      <c r="H13" s="9"/>
      <c r="I13" s="16">
        <v>5367870145</v>
      </c>
      <c r="J13" s="9"/>
      <c r="K13" s="16">
        <v>625000</v>
      </c>
      <c r="L13" s="9"/>
      <c r="M13" s="16">
        <v>13543931395</v>
      </c>
      <c r="N13" s="9"/>
      <c r="O13" s="16">
        <v>8176061250</v>
      </c>
      <c r="P13" s="9"/>
      <c r="Q13" s="16">
        <v>5367870145</v>
      </c>
    </row>
    <row r="14" spans="1:17" ht="21" x14ac:dyDescent="0.55000000000000004">
      <c r="A14" s="12" t="s">
        <v>154</v>
      </c>
      <c r="C14" s="16">
        <v>7465</v>
      </c>
      <c r="D14" s="9"/>
      <c r="E14" s="16">
        <v>35321977</v>
      </c>
      <c r="F14" s="9"/>
      <c r="G14" s="16">
        <v>19120279</v>
      </c>
      <c r="H14" s="9"/>
      <c r="I14" s="16">
        <v>16201698</v>
      </c>
      <c r="J14" s="9"/>
      <c r="K14" s="16">
        <v>7465</v>
      </c>
      <c r="L14" s="9"/>
      <c r="M14" s="16">
        <v>35321977</v>
      </c>
      <c r="N14" s="9"/>
      <c r="O14" s="16">
        <v>19120279</v>
      </c>
      <c r="P14" s="9"/>
      <c r="Q14" s="16">
        <v>16201698</v>
      </c>
    </row>
    <row r="15" spans="1:17" ht="21" x14ac:dyDescent="0.55000000000000004">
      <c r="A15" s="12" t="s">
        <v>70</v>
      </c>
      <c r="C15" s="16">
        <v>7465</v>
      </c>
      <c r="D15" s="9"/>
      <c r="E15" s="16">
        <v>19120279</v>
      </c>
      <c r="F15" s="9"/>
      <c r="G15" s="16">
        <v>18989272</v>
      </c>
      <c r="H15" s="9"/>
      <c r="I15" s="16">
        <v>131007</v>
      </c>
      <c r="J15" s="9"/>
      <c r="K15" s="16">
        <v>7465</v>
      </c>
      <c r="L15" s="9"/>
      <c r="M15" s="16">
        <v>19120279</v>
      </c>
      <c r="N15" s="9"/>
      <c r="O15" s="16">
        <v>18989272</v>
      </c>
      <c r="P15" s="9"/>
      <c r="Q15" s="16">
        <v>131007</v>
      </c>
    </row>
    <row r="16" spans="1:17" ht="21" x14ac:dyDescent="0.55000000000000004">
      <c r="A16" s="12" t="s">
        <v>49</v>
      </c>
      <c r="C16" s="16">
        <v>6000000</v>
      </c>
      <c r="D16" s="9"/>
      <c r="E16" s="16">
        <v>34473654220</v>
      </c>
      <c r="F16" s="9"/>
      <c r="G16" s="16">
        <v>38946878912</v>
      </c>
      <c r="H16" s="9"/>
      <c r="I16" s="16">
        <v>-4473224692</v>
      </c>
      <c r="J16" s="9"/>
      <c r="K16" s="16">
        <v>6000000</v>
      </c>
      <c r="L16" s="9"/>
      <c r="M16" s="16">
        <v>34473654220</v>
      </c>
      <c r="N16" s="9"/>
      <c r="O16" s="16">
        <v>38946878912</v>
      </c>
      <c r="P16" s="9"/>
      <c r="Q16" s="16">
        <v>-4473224692</v>
      </c>
    </row>
    <row r="17" spans="1:17" ht="21" x14ac:dyDescent="0.55000000000000004">
      <c r="A17" s="12" t="s">
        <v>48</v>
      </c>
      <c r="C17" s="16">
        <v>13325363</v>
      </c>
      <c r="D17" s="9"/>
      <c r="E17" s="16">
        <v>52233319991</v>
      </c>
      <c r="F17" s="9"/>
      <c r="G17" s="16">
        <v>58269493103</v>
      </c>
      <c r="H17" s="9"/>
      <c r="I17" s="16">
        <v>-6036173112</v>
      </c>
      <c r="J17" s="9"/>
      <c r="K17" s="16">
        <v>13325363</v>
      </c>
      <c r="L17" s="9"/>
      <c r="M17" s="16">
        <v>52233319991</v>
      </c>
      <c r="N17" s="9"/>
      <c r="O17" s="16">
        <v>58269493103</v>
      </c>
      <c r="P17" s="9"/>
      <c r="Q17" s="16">
        <v>-6036173112</v>
      </c>
    </row>
    <row r="18" spans="1:17" ht="21" x14ac:dyDescent="0.55000000000000004">
      <c r="A18" s="12" t="s">
        <v>23</v>
      </c>
      <c r="C18" s="16">
        <v>1003998</v>
      </c>
      <c r="D18" s="9"/>
      <c r="E18" s="16">
        <v>3888549886</v>
      </c>
      <c r="F18" s="9"/>
      <c r="G18" s="16">
        <v>4309468546</v>
      </c>
      <c r="H18" s="9"/>
      <c r="I18" s="16">
        <v>-420918660</v>
      </c>
      <c r="J18" s="9"/>
      <c r="K18" s="16">
        <v>1003998</v>
      </c>
      <c r="L18" s="9"/>
      <c r="M18" s="16">
        <v>3888549886</v>
      </c>
      <c r="N18" s="9"/>
      <c r="O18" s="16">
        <v>4309468546</v>
      </c>
      <c r="P18" s="9"/>
      <c r="Q18" s="16">
        <v>-420918660</v>
      </c>
    </row>
    <row r="19" spans="1:17" ht="21" x14ac:dyDescent="0.55000000000000004">
      <c r="A19" s="12" t="s">
        <v>25</v>
      </c>
      <c r="C19" s="16">
        <v>70247</v>
      </c>
      <c r="D19" s="9"/>
      <c r="E19" s="16">
        <v>70310777</v>
      </c>
      <c r="F19" s="9"/>
      <c r="G19" s="16">
        <v>69829030</v>
      </c>
      <c r="H19" s="9"/>
      <c r="I19" s="16">
        <v>481747</v>
      </c>
      <c r="J19" s="9"/>
      <c r="K19" s="16">
        <v>70247</v>
      </c>
      <c r="L19" s="9"/>
      <c r="M19" s="16">
        <v>70310777</v>
      </c>
      <c r="N19" s="9"/>
      <c r="O19" s="16">
        <v>69829030</v>
      </c>
      <c r="P19" s="9"/>
      <c r="Q19" s="16">
        <v>481747</v>
      </c>
    </row>
    <row r="20" spans="1:17" ht="21" x14ac:dyDescent="0.55000000000000004">
      <c r="A20" s="12" t="s">
        <v>71</v>
      </c>
      <c r="C20" s="16">
        <v>460165</v>
      </c>
      <c r="D20" s="9"/>
      <c r="E20" s="16">
        <v>1231315032</v>
      </c>
      <c r="F20" s="9"/>
      <c r="G20" s="16">
        <v>1517742846</v>
      </c>
      <c r="H20" s="9"/>
      <c r="I20" s="16">
        <v>-286427814</v>
      </c>
      <c r="J20" s="9"/>
      <c r="K20" s="16">
        <v>460165</v>
      </c>
      <c r="L20" s="9"/>
      <c r="M20" s="16">
        <v>1231315032</v>
      </c>
      <c r="N20" s="9"/>
      <c r="O20" s="16">
        <v>1517742846</v>
      </c>
      <c r="P20" s="9"/>
      <c r="Q20" s="16">
        <v>-286427814</v>
      </c>
    </row>
    <row r="21" spans="1:17" ht="21" x14ac:dyDescent="0.55000000000000004">
      <c r="A21" s="12" t="s">
        <v>15</v>
      </c>
      <c r="C21" s="16">
        <v>25077330</v>
      </c>
      <c r="D21" s="9"/>
      <c r="E21" s="16">
        <v>73543229223</v>
      </c>
      <c r="F21" s="9"/>
      <c r="G21" s="16">
        <v>68053767297</v>
      </c>
      <c r="H21" s="9"/>
      <c r="I21" s="16">
        <v>5489461926</v>
      </c>
      <c r="J21" s="9"/>
      <c r="K21" s="16">
        <v>25077330</v>
      </c>
      <c r="L21" s="9"/>
      <c r="M21" s="16">
        <v>73543229223</v>
      </c>
      <c r="N21" s="9"/>
      <c r="O21" s="16">
        <v>68053767297</v>
      </c>
      <c r="P21" s="9"/>
      <c r="Q21" s="16">
        <v>5489461926</v>
      </c>
    </row>
    <row r="22" spans="1:17" ht="21" x14ac:dyDescent="0.55000000000000004">
      <c r="A22" s="12" t="s">
        <v>36</v>
      </c>
      <c r="C22" s="16">
        <v>1224884</v>
      </c>
      <c r="D22" s="9"/>
      <c r="E22" s="16">
        <v>10237668396</v>
      </c>
      <c r="F22" s="9"/>
      <c r="G22" s="16">
        <v>11469753687</v>
      </c>
      <c r="H22" s="9"/>
      <c r="I22" s="16">
        <v>-1232085291</v>
      </c>
      <c r="J22" s="9"/>
      <c r="K22" s="16">
        <v>1224884</v>
      </c>
      <c r="L22" s="9"/>
      <c r="M22" s="16">
        <v>10237668396</v>
      </c>
      <c r="N22" s="9"/>
      <c r="O22" s="16">
        <v>11469753687</v>
      </c>
      <c r="P22" s="9"/>
      <c r="Q22" s="16">
        <v>-1232085291</v>
      </c>
    </row>
    <row r="23" spans="1:17" ht="21" x14ac:dyDescent="0.55000000000000004">
      <c r="A23" s="12" t="s">
        <v>78</v>
      </c>
      <c r="C23" s="16">
        <v>340537</v>
      </c>
      <c r="D23" s="9"/>
      <c r="E23" s="16">
        <v>1896721852</v>
      </c>
      <c r="F23" s="9"/>
      <c r="G23" s="16">
        <v>2850260965</v>
      </c>
      <c r="H23" s="9"/>
      <c r="I23" s="16">
        <v>-953539113</v>
      </c>
      <c r="J23" s="9"/>
      <c r="K23" s="16">
        <v>340537</v>
      </c>
      <c r="L23" s="9"/>
      <c r="M23" s="16">
        <v>1896721852</v>
      </c>
      <c r="N23" s="9"/>
      <c r="O23" s="16">
        <v>2850260965</v>
      </c>
      <c r="P23" s="9"/>
      <c r="Q23" s="16">
        <v>-953539113</v>
      </c>
    </row>
    <row r="24" spans="1:17" ht="21" x14ac:dyDescent="0.55000000000000004">
      <c r="A24" s="12" t="s">
        <v>52</v>
      </c>
      <c r="C24" s="16">
        <v>1298784</v>
      </c>
      <c r="D24" s="9"/>
      <c r="E24" s="16">
        <v>17151500459</v>
      </c>
      <c r="F24" s="9"/>
      <c r="G24" s="16">
        <v>18823599880</v>
      </c>
      <c r="H24" s="9"/>
      <c r="I24" s="16">
        <v>-1672099421</v>
      </c>
      <c r="J24" s="9"/>
      <c r="K24" s="16">
        <v>1298784</v>
      </c>
      <c r="L24" s="9"/>
      <c r="M24" s="16">
        <v>17151500459</v>
      </c>
      <c r="N24" s="9"/>
      <c r="O24" s="16">
        <v>18823599880</v>
      </c>
      <c r="P24" s="9"/>
      <c r="Q24" s="16">
        <v>-1672099421</v>
      </c>
    </row>
    <row r="25" spans="1:17" ht="21" x14ac:dyDescent="0.55000000000000004">
      <c r="A25" s="12" t="s">
        <v>40</v>
      </c>
      <c r="C25" s="16">
        <v>3321093</v>
      </c>
      <c r="D25" s="9"/>
      <c r="E25" s="16">
        <v>71059296858</v>
      </c>
      <c r="F25" s="9"/>
      <c r="G25" s="16">
        <v>79562113083</v>
      </c>
      <c r="H25" s="9"/>
      <c r="I25" s="16">
        <v>-8502816225</v>
      </c>
      <c r="J25" s="9"/>
      <c r="K25" s="16">
        <v>3321093</v>
      </c>
      <c r="L25" s="9"/>
      <c r="M25" s="16">
        <v>71059296858</v>
      </c>
      <c r="N25" s="9"/>
      <c r="O25" s="16">
        <v>79562113083</v>
      </c>
      <c r="P25" s="9"/>
      <c r="Q25" s="16">
        <v>-8502816225</v>
      </c>
    </row>
    <row r="26" spans="1:17" ht="21" x14ac:dyDescent="0.55000000000000004">
      <c r="A26" s="12" t="s">
        <v>37</v>
      </c>
      <c r="C26" s="16">
        <v>952295</v>
      </c>
      <c r="D26" s="9"/>
      <c r="E26" s="16">
        <v>10544963887</v>
      </c>
      <c r="F26" s="9"/>
      <c r="G26" s="16">
        <v>12306174986</v>
      </c>
      <c r="H26" s="9"/>
      <c r="I26" s="16">
        <v>-1761211099</v>
      </c>
      <c r="J26" s="9"/>
      <c r="K26" s="16">
        <v>952295</v>
      </c>
      <c r="L26" s="9"/>
      <c r="M26" s="16">
        <v>10544963887</v>
      </c>
      <c r="N26" s="9"/>
      <c r="O26" s="16">
        <v>12306174986</v>
      </c>
      <c r="P26" s="9"/>
      <c r="Q26" s="16">
        <v>-1761211099</v>
      </c>
    </row>
    <row r="27" spans="1:17" ht="21" x14ac:dyDescent="0.55000000000000004">
      <c r="A27" s="12" t="s">
        <v>58</v>
      </c>
      <c r="C27" s="16">
        <v>3692307</v>
      </c>
      <c r="D27" s="9"/>
      <c r="E27" s="16">
        <v>32326584630</v>
      </c>
      <c r="F27" s="9"/>
      <c r="G27" s="16">
        <v>32482489138</v>
      </c>
      <c r="H27" s="9"/>
      <c r="I27" s="16">
        <v>-155904508</v>
      </c>
      <c r="J27" s="9"/>
      <c r="K27" s="16">
        <v>3692307</v>
      </c>
      <c r="L27" s="9"/>
      <c r="M27" s="16">
        <v>32326584630</v>
      </c>
      <c r="N27" s="9"/>
      <c r="O27" s="16">
        <v>32482489138</v>
      </c>
      <c r="P27" s="9"/>
      <c r="Q27" s="16">
        <v>-155904508</v>
      </c>
    </row>
    <row r="28" spans="1:17" ht="21" x14ac:dyDescent="0.55000000000000004">
      <c r="A28" s="12" t="s">
        <v>59</v>
      </c>
      <c r="C28" s="16">
        <v>12407228</v>
      </c>
      <c r="D28" s="9"/>
      <c r="E28" s="16">
        <v>86890987509</v>
      </c>
      <c r="F28" s="9"/>
      <c r="G28" s="16">
        <v>97680567225</v>
      </c>
      <c r="H28" s="9"/>
      <c r="I28" s="16">
        <v>-10789579716</v>
      </c>
      <c r="J28" s="9"/>
      <c r="K28" s="16">
        <v>12407228</v>
      </c>
      <c r="L28" s="9"/>
      <c r="M28" s="16">
        <v>86890987509</v>
      </c>
      <c r="N28" s="9"/>
      <c r="O28" s="16">
        <v>97680567225</v>
      </c>
      <c r="P28" s="9"/>
      <c r="Q28" s="16">
        <v>-10789579716</v>
      </c>
    </row>
    <row r="29" spans="1:17" ht="21" x14ac:dyDescent="0.55000000000000004">
      <c r="A29" s="12" t="s">
        <v>18</v>
      </c>
      <c r="C29" s="16">
        <v>14421635</v>
      </c>
      <c r="D29" s="9"/>
      <c r="E29" s="16">
        <v>49062180431</v>
      </c>
      <c r="F29" s="9"/>
      <c r="G29" s="16">
        <v>46643413103</v>
      </c>
      <c r="H29" s="9"/>
      <c r="I29" s="16">
        <v>2418767328</v>
      </c>
      <c r="J29" s="9"/>
      <c r="K29" s="16">
        <v>14421635</v>
      </c>
      <c r="L29" s="9"/>
      <c r="M29" s="16">
        <v>49062180431</v>
      </c>
      <c r="N29" s="9"/>
      <c r="O29" s="16">
        <v>46643413103</v>
      </c>
      <c r="P29" s="9"/>
      <c r="Q29" s="16">
        <v>2418767328</v>
      </c>
    </row>
    <row r="30" spans="1:17" ht="21" x14ac:dyDescent="0.55000000000000004">
      <c r="A30" s="12" t="s">
        <v>50</v>
      </c>
      <c r="C30" s="16">
        <v>9761362</v>
      </c>
      <c r="D30" s="9"/>
      <c r="E30" s="16">
        <v>67080161565</v>
      </c>
      <c r="F30" s="9"/>
      <c r="G30" s="16">
        <v>78208452082</v>
      </c>
      <c r="H30" s="9"/>
      <c r="I30" s="16">
        <v>-11128290517</v>
      </c>
      <c r="J30" s="9"/>
      <c r="K30" s="16">
        <v>9761362</v>
      </c>
      <c r="L30" s="9"/>
      <c r="M30" s="16">
        <v>67080161565</v>
      </c>
      <c r="N30" s="9"/>
      <c r="O30" s="16">
        <v>78208452082</v>
      </c>
      <c r="P30" s="9"/>
      <c r="Q30" s="16">
        <v>-11128290517</v>
      </c>
    </row>
    <row r="31" spans="1:17" ht="19.5" customHeight="1" x14ac:dyDescent="0.55000000000000004">
      <c r="A31" s="12" t="s">
        <v>75</v>
      </c>
      <c r="C31" s="16">
        <v>8661864</v>
      </c>
      <c r="D31" s="9"/>
      <c r="E31" s="16">
        <v>73250370699</v>
      </c>
      <c r="F31" s="9"/>
      <c r="G31" s="16">
        <v>83175748242</v>
      </c>
      <c r="H31" s="9"/>
      <c r="I31" s="16">
        <v>-9925377543</v>
      </c>
      <c r="J31" s="9"/>
      <c r="K31" s="16">
        <v>8661864</v>
      </c>
      <c r="L31" s="9"/>
      <c r="M31" s="16">
        <v>73250370699</v>
      </c>
      <c r="N31" s="9"/>
      <c r="O31" s="16">
        <v>83175748242</v>
      </c>
      <c r="P31" s="9"/>
      <c r="Q31" s="16">
        <v>-9925377543</v>
      </c>
    </row>
    <row r="32" spans="1:17" ht="19.5" thickBot="1" x14ac:dyDescent="0.5">
      <c r="E32" s="7">
        <f>SUM(E8:E31)</f>
        <v>665307489042</v>
      </c>
      <c r="G32" s="7">
        <f>SUM(G8:G31)</f>
        <v>715010815739</v>
      </c>
      <c r="I32" s="7">
        <f>SUM(I8:I31)</f>
        <v>-49703326697</v>
      </c>
      <c r="M32" s="7">
        <f>SUM(M8:M31)</f>
        <v>665307489042</v>
      </c>
      <c r="O32" s="7">
        <f>SUM(O8:O31)</f>
        <v>715010815739</v>
      </c>
      <c r="Q32" s="7">
        <f>SUM(Q8:Q31)</f>
        <v>-49703326697</v>
      </c>
    </row>
    <row r="33" spans="5:17" ht="19.5" thickTop="1" x14ac:dyDescent="0.45"/>
    <row r="34" spans="5:17" x14ac:dyDescent="0.45">
      <c r="O34" s="14"/>
    </row>
    <row r="35" spans="5:17" x14ac:dyDescent="0.45">
      <c r="E35" s="11"/>
      <c r="G35" s="14"/>
      <c r="I35" s="11"/>
      <c r="O35" s="14"/>
      <c r="Q35" s="14"/>
    </row>
    <row r="36" spans="5:17" x14ac:dyDescent="0.45">
      <c r="E36" s="14"/>
      <c r="G36" s="14"/>
      <c r="I36" s="11"/>
      <c r="O36" s="14"/>
    </row>
    <row r="37" spans="5:17" x14ac:dyDescent="0.45">
      <c r="E37" s="11"/>
      <c r="I37" s="11"/>
      <c r="M37" s="14"/>
      <c r="Q37" s="11"/>
    </row>
    <row r="38" spans="5:17" x14ac:dyDescent="0.45">
      <c r="E38" s="11"/>
      <c r="I38" s="25"/>
    </row>
    <row r="39" spans="5:17" x14ac:dyDescent="0.45">
      <c r="I39" s="25"/>
      <c r="Q39" s="11"/>
    </row>
    <row r="40" spans="5:17" x14ac:dyDescent="0.45">
      <c r="I40" s="11"/>
    </row>
  </sheetData>
  <mergeCells count="14">
    <mergeCell ref="A6:A7"/>
    <mergeCell ref="C7"/>
    <mergeCell ref="E7"/>
    <mergeCell ref="G7"/>
    <mergeCell ref="I7"/>
    <mergeCell ref="C6:I6"/>
    <mergeCell ref="C2:Q2"/>
    <mergeCell ref="C3:Q3"/>
    <mergeCell ref="C4:Q4"/>
    <mergeCell ref="K7"/>
    <mergeCell ref="M7"/>
    <mergeCell ref="O7"/>
    <mergeCell ref="Q7"/>
    <mergeCell ref="K6:Q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70"/>
  <sheetViews>
    <sheetView rightToLeft="1" view="pageBreakPreview" zoomScale="60" zoomScaleNormal="100" workbookViewId="0">
      <selection activeCell="A3" sqref="A3:Q3"/>
    </sheetView>
  </sheetViews>
  <sheetFormatPr defaultColWidth="27.140625" defaultRowHeight="18.75" x14ac:dyDescent="0.45"/>
  <cols>
    <col min="1" max="1" width="27.140625" style="10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17" x14ac:dyDescent="0.4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30" x14ac:dyDescent="0.4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4" t="s">
        <v>163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s="17" customFormat="1" ht="20.25" thickBot="1" x14ac:dyDescent="0.5">
      <c r="A6" s="49" t="s">
        <v>3</v>
      </c>
      <c r="C6" s="46" t="s">
        <v>117</v>
      </c>
      <c r="D6" s="46" t="s">
        <v>117</v>
      </c>
      <c r="E6" s="46" t="s">
        <v>117</v>
      </c>
      <c r="F6" s="46" t="s">
        <v>117</v>
      </c>
      <c r="G6" s="46" t="s">
        <v>117</v>
      </c>
      <c r="H6" s="46" t="s">
        <v>117</v>
      </c>
      <c r="I6" s="46" t="s">
        <v>117</v>
      </c>
      <c r="K6" s="46" t="s">
        <v>118</v>
      </c>
      <c r="L6" s="46" t="s">
        <v>118</v>
      </c>
      <c r="M6" s="46" t="s">
        <v>118</v>
      </c>
      <c r="N6" s="46" t="s">
        <v>118</v>
      </c>
      <c r="O6" s="46" t="s">
        <v>118</v>
      </c>
      <c r="P6" s="46" t="s">
        <v>118</v>
      </c>
      <c r="Q6" s="46" t="s">
        <v>118</v>
      </c>
    </row>
    <row r="7" spans="1:17" s="17" customFormat="1" ht="19.5" x14ac:dyDescent="0.45">
      <c r="A7" s="49" t="s">
        <v>3</v>
      </c>
      <c r="C7" s="51" t="s">
        <v>7</v>
      </c>
      <c r="E7" s="51" t="s">
        <v>132</v>
      </c>
      <c r="G7" s="51" t="s">
        <v>133</v>
      </c>
      <c r="I7" s="51" t="s">
        <v>134</v>
      </c>
      <c r="K7" s="51" t="s">
        <v>7</v>
      </c>
      <c r="M7" s="51" t="s">
        <v>132</v>
      </c>
      <c r="O7" s="51" t="s">
        <v>133</v>
      </c>
      <c r="Q7" s="51" t="s">
        <v>134</v>
      </c>
    </row>
    <row r="8" spans="1:17" ht="19.5" x14ac:dyDescent="0.5">
      <c r="A8" s="24" t="s">
        <v>42</v>
      </c>
      <c r="C8" s="16">
        <v>4208399</v>
      </c>
      <c r="D8" s="9"/>
      <c r="E8" s="16">
        <v>109478505709</v>
      </c>
      <c r="F8" s="9"/>
      <c r="G8" s="16">
        <v>120062404044</v>
      </c>
      <c r="H8" s="9"/>
      <c r="I8" s="16">
        <v>-10583898334</v>
      </c>
      <c r="J8" s="9"/>
      <c r="K8" s="16">
        <v>4208399</v>
      </c>
      <c r="L8" s="9"/>
      <c r="M8" s="16">
        <v>109478505709</v>
      </c>
      <c r="N8" s="9"/>
      <c r="O8" s="16">
        <v>120062404044</v>
      </c>
      <c r="P8" s="9"/>
      <c r="Q8" s="16">
        <v>-10583898334</v>
      </c>
    </row>
    <row r="9" spans="1:17" ht="19.5" x14ac:dyDescent="0.5">
      <c r="A9" s="24" t="s">
        <v>36</v>
      </c>
      <c r="C9" s="16">
        <v>63788102</v>
      </c>
      <c r="D9" s="9"/>
      <c r="E9" s="16">
        <v>534534184345</v>
      </c>
      <c r="F9" s="9"/>
      <c r="G9" s="16">
        <v>597308661580</v>
      </c>
      <c r="H9" s="9"/>
      <c r="I9" s="16">
        <v>-62774477234</v>
      </c>
      <c r="J9" s="9"/>
      <c r="K9" s="16">
        <v>63788102</v>
      </c>
      <c r="L9" s="9"/>
      <c r="M9" s="16">
        <v>534534184345</v>
      </c>
      <c r="N9" s="9"/>
      <c r="O9" s="16">
        <v>597308661580</v>
      </c>
      <c r="P9" s="9"/>
      <c r="Q9" s="16">
        <v>-62774477234</v>
      </c>
    </row>
    <row r="10" spans="1:17" ht="19.5" x14ac:dyDescent="0.5">
      <c r="A10" s="24" t="s">
        <v>78</v>
      </c>
      <c r="C10" s="16">
        <v>31305090</v>
      </c>
      <c r="D10" s="9"/>
      <c r="E10" s="16">
        <v>175198983142</v>
      </c>
      <c r="F10" s="9"/>
      <c r="G10" s="16">
        <v>262020504107</v>
      </c>
      <c r="H10" s="9"/>
      <c r="I10" s="16">
        <v>-86821520964</v>
      </c>
      <c r="J10" s="9"/>
      <c r="K10" s="16">
        <v>31305090</v>
      </c>
      <c r="L10" s="9"/>
      <c r="M10" s="16">
        <v>175198983142</v>
      </c>
      <c r="N10" s="9"/>
      <c r="O10" s="16">
        <v>262020504107</v>
      </c>
      <c r="P10" s="9"/>
      <c r="Q10" s="16">
        <v>-86821520964</v>
      </c>
    </row>
    <row r="11" spans="1:17" ht="19.5" x14ac:dyDescent="0.5">
      <c r="A11" s="24" t="s">
        <v>68</v>
      </c>
      <c r="C11" s="16">
        <v>3171861</v>
      </c>
      <c r="D11" s="9"/>
      <c r="E11" s="16">
        <v>119813560227</v>
      </c>
      <c r="F11" s="9"/>
      <c r="G11" s="16">
        <v>139046789632</v>
      </c>
      <c r="H11" s="9"/>
      <c r="I11" s="16">
        <v>-19233229404</v>
      </c>
      <c r="J11" s="9"/>
      <c r="K11" s="16">
        <v>3171861</v>
      </c>
      <c r="L11" s="9"/>
      <c r="M11" s="16">
        <v>119813560227</v>
      </c>
      <c r="N11" s="9"/>
      <c r="O11" s="16">
        <v>139046789632</v>
      </c>
      <c r="P11" s="9"/>
      <c r="Q11" s="16">
        <v>-19233229404</v>
      </c>
    </row>
    <row r="12" spans="1:17" ht="19.5" x14ac:dyDescent="0.5">
      <c r="A12" s="24" t="s">
        <v>60</v>
      </c>
      <c r="C12" s="16">
        <v>16122970</v>
      </c>
      <c r="D12" s="9"/>
      <c r="E12" s="16">
        <v>452122751246</v>
      </c>
      <c r="F12" s="9"/>
      <c r="G12" s="16">
        <v>448754435655</v>
      </c>
      <c r="H12" s="9"/>
      <c r="I12" s="16">
        <v>3368315591</v>
      </c>
      <c r="J12" s="9"/>
      <c r="K12" s="16">
        <v>16122970</v>
      </c>
      <c r="L12" s="9"/>
      <c r="M12" s="16">
        <v>452122751246</v>
      </c>
      <c r="N12" s="9"/>
      <c r="O12" s="16">
        <v>448754435655</v>
      </c>
      <c r="P12" s="9"/>
      <c r="Q12" s="16">
        <v>3368315591</v>
      </c>
    </row>
    <row r="13" spans="1:17" ht="19.5" x14ac:dyDescent="0.5">
      <c r="A13" s="24" t="s">
        <v>20</v>
      </c>
      <c r="C13" s="16">
        <v>16450000</v>
      </c>
      <c r="D13" s="9"/>
      <c r="E13" s="16">
        <v>268338330225</v>
      </c>
      <c r="F13" s="9"/>
      <c r="G13" s="16">
        <v>324589631625</v>
      </c>
      <c r="H13" s="9"/>
      <c r="I13" s="16">
        <v>-56251301400</v>
      </c>
      <c r="J13" s="9"/>
      <c r="K13" s="16">
        <v>16450000</v>
      </c>
      <c r="L13" s="9"/>
      <c r="M13" s="16">
        <v>268338330225</v>
      </c>
      <c r="N13" s="9"/>
      <c r="O13" s="16">
        <v>324589631625</v>
      </c>
      <c r="P13" s="9"/>
      <c r="Q13" s="16">
        <v>-56251301400</v>
      </c>
    </row>
    <row r="14" spans="1:17" ht="19.5" x14ac:dyDescent="0.5">
      <c r="A14" s="24" t="s">
        <v>75</v>
      </c>
      <c r="C14" s="16">
        <v>13759912</v>
      </c>
      <c r="D14" s="9"/>
      <c r="E14" s="16">
        <v>119956415391</v>
      </c>
      <c r="F14" s="9"/>
      <c r="G14" s="16">
        <v>132129871498</v>
      </c>
      <c r="H14" s="9"/>
      <c r="I14" s="16">
        <v>-12173456106</v>
      </c>
      <c r="J14" s="9"/>
      <c r="K14" s="16">
        <v>13759912</v>
      </c>
      <c r="L14" s="9"/>
      <c r="M14" s="16">
        <v>119956415391</v>
      </c>
      <c r="N14" s="9"/>
      <c r="O14" s="16">
        <v>132129871498</v>
      </c>
      <c r="P14" s="9"/>
      <c r="Q14" s="16">
        <v>-12173456106</v>
      </c>
    </row>
    <row r="15" spans="1:17" ht="19.5" x14ac:dyDescent="0.5">
      <c r="A15" s="24" t="s">
        <v>19</v>
      </c>
      <c r="C15" s="16">
        <v>19437073</v>
      </c>
      <c r="D15" s="9"/>
      <c r="E15" s="16">
        <v>261418845283</v>
      </c>
      <c r="F15" s="9"/>
      <c r="G15" s="16">
        <v>270693128043</v>
      </c>
      <c r="H15" s="9"/>
      <c r="I15" s="16">
        <v>-9274282759</v>
      </c>
      <c r="J15" s="9"/>
      <c r="K15" s="16">
        <v>19437073</v>
      </c>
      <c r="L15" s="9"/>
      <c r="M15" s="16">
        <v>261418845283</v>
      </c>
      <c r="N15" s="9"/>
      <c r="O15" s="16">
        <v>270693128043</v>
      </c>
      <c r="P15" s="9"/>
      <c r="Q15" s="16">
        <v>-9274282759</v>
      </c>
    </row>
    <row r="16" spans="1:17" ht="19.5" x14ac:dyDescent="0.5">
      <c r="A16" s="24" t="s">
        <v>64</v>
      </c>
      <c r="C16" s="16">
        <v>8986113</v>
      </c>
      <c r="D16" s="9"/>
      <c r="E16" s="16">
        <v>60652663811</v>
      </c>
      <c r="F16" s="9"/>
      <c r="G16" s="16">
        <v>57347584929</v>
      </c>
      <c r="H16" s="9"/>
      <c r="I16" s="16">
        <v>3305078882</v>
      </c>
      <c r="J16" s="9"/>
      <c r="K16" s="16">
        <v>8986113</v>
      </c>
      <c r="L16" s="9"/>
      <c r="M16" s="16">
        <v>60652663811</v>
      </c>
      <c r="N16" s="9"/>
      <c r="O16" s="16">
        <v>57347584929</v>
      </c>
      <c r="P16" s="9"/>
      <c r="Q16" s="16">
        <v>3305078882</v>
      </c>
    </row>
    <row r="17" spans="1:17" ht="19.5" x14ac:dyDescent="0.5">
      <c r="A17" s="24" t="s">
        <v>49</v>
      </c>
      <c r="C17" s="16">
        <v>124000001</v>
      </c>
      <c r="D17" s="9"/>
      <c r="E17" s="16">
        <v>695198813606</v>
      </c>
      <c r="F17" s="9"/>
      <c r="G17" s="16">
        <v>804902172579</v>
      </c>
      <c r="H17" s="9"/>
      <c r="I17" s="16">
        <v>-109703358972</v>
      </c>
      <c r="J17" s="9"/>
      <c r="K17" s="16">
        <v>124000001</v>
      </c>
      <c r="L17" s="9"/>
      <c r="M17" s="16">
        <v>695198813606</v>
      </c>
      <c r="N17" s="9"/>
      <c r="O17" s="16">
        <v>804902172579</v>
      </c>
      <c r="P17" s="9"/>
      <c r="Q17" s="16">
        <v>-109703358972</v>
      </c>
    </row>
    <row r="18" spans="1:17" ht="19.5" x14ac:dyDescent="0.5">
      <c r="A18" s="24" t="s">
        <v>48</v>
      </c>
      <c r="C18" s="16">
        <v>114693484</v>
      </c>
      <c r="D18" s="9"/>
      <c r="E18" s="16">
        <v>428453555100</v>
      </c>
      <c r="F18" s="9"/>
      <c r="G18" s="16">
        <v>501534643147</v>
      </c>
      <c r="H18" s="9"/>
      <c r="I18" s="16">
        <v>-73081088046</v>
      </c>
      <c r="J18" s="9"/>
      <c r="K18" s="16">
        <v>114693484</v>
      </c>
      <c r="L18" s="9"/>
      <c r="M18" s="16">
        <v>428453555100</v>
      </c>
      <c r="N18" s="9"/>
      <c r="O18" s="16">
        <v>501534643147</v>
      </c>
      <c r="P18" s="9"/>
      <c r="Q18" s="16">
        <v>-73081088046</v>
      </c>
    </row>
    <row r="19" spans="1:17" ht="19.5" x14ac:dyDescent="0.5">
      <c r="A19" s="24" t="s">
        <v>59</v>
      </c>
      <c r="C19" s="16">
        <v>112000000</v>
      </c>
      <c r="D19" s="9"/>
      <c r="E19" s="16">
        <v>771541848000</v>
      </c>
      <c r="F19" s="9"/>
      <c r="G19" s="16">
        <v>881762112322</v>
      </c>
      <c r="H19" s="9"/>
      <c r="I19" s="16">
        <v>-110220264322</v>
      </c>
      <c r="J19" s="9"/>
      <c r="K19" s="16">
        <v>112000000</v>
      </c>
      <c r="L19" s="9"/>
      <c r="M19" s="16">
        <v>771541848000</v>
      </c>
      <c r="N19" s="9"/>
      <c r="O19" s="16">
        <v>881762112322</v>
      </c>
      <c r="P19" s="9"/>
      <c r="Q19" s="16">
        <v>-110220264322</v>
      </c>
    </row>
    <row r="20" spans="1:17" ht="19.5" x14ac:dyDescent="0.5">
      <c r="A20" s="24" t="s">
        <v>44</v>
      </c>
      <c r="C20" s="16">
        <v>6666666</v>
      </c>
      <c r="D20" s="9"/>
      <c r="E20" s="16">
        <v>50033844996</v>
      </c>
      <c r="F20" s="9"/>
      <c r="G20" s="16">
        <v>62956493704</v>
      </c>
      <c r="H20" s="9"/>
      <c r="I20" s="16">
        <v>-12922648707</v>
      </c>
      <c r="J20" s="9"/>
      <c r="K20" s="16">
        <v>6666666</v>
      </c>
      <c r="L20" s="9"/>
      <c r="M20" s="16">
        <v>50033844996</v>
      </c>
      <c r="N20" s="9"/>
      <c r="O20" s="16">
        <v>62956493704</v>
      </c>
      <c r="P20" s="9"/>
      <c r="Q20" s="16">
        <v>-12922648707</v>
      </c>
    </row>
    <row r="21" spans="1:17" ht="19.5" x14ac:dyDescent="0.5">
      <c r="A21" s="24" t="s">
        <v>65</v>
      </c>
      <c r="C21" s="16">
        <v>5712467</v>
      </c>
      <c r="D21" s="9"/>
      <c r="E21" s="16">
        <v>43667494446</v>
      </c>
      <c r="F21" s="9"/>
      <c r="G21" s="16">
        <v>42841524086</v>
      </c>
      <c r="H21" s="9"/>
      <c r="I21" s="16">
        <v>825970360</v>
      </c>
      <c r="J21" s="9"/>
      <c r="K21" s="16">
        <v>5712467</v>
      </c>
      <c r="L21" s="9"/>
      <c r="M21" s="16">
        <v>43667494446</v>
      </c>
      <c r="N21" s="9"/>
      <c r="O21" s="16">
        <v>42841524086</v>
      </c>
      <c r="P21" s="9"/>
      <c r="Q21" s="16">
        <v>825970360</v>
      </c>
    </row>
    <row r="22" spans="1:17" ht="19.5" x14ac:dyDescent="0.5">
      <c r="A22" s="24" t="s">
        <v>69</v>
      </c>
      <c r="C22" s="16">
        <v>3494557</v>
      </c>
      <c r="D22" s="9"/>
      <c r="E22" s="16">
        <v>112897342540</v>
      </c>
      <c r="F22" s="9"/>
      <c r="G22" s="16">
        <v>119588970950</v>
      </c>
      <c r="H22" s="9"/>
      <c r="I22" s="16">
        <v>-6691628409</v>
      </c>
      <c r="J22" s="9"/>
      <c r="K22" s="16">
        <v>3494557</v>
      </c>
      <c r="L22" s="9"/>
      <c r="M22" s="16">
        <v>112897342540</v>
      </c>
      <c r="N22" s="9"/>
      <c r="O22" s="16">
        <v>119588970950</v>
      </c>
      <c r="P22" s="9"/>
      <c r="Q22" s="16">
        <v>-6691628409</v>
      </c>
    </row>
    <row r="23" spans="1:17" ht="19.5" x14ac:dyDescent="0.5">
      <c r="A23" s="24" t="s">
        <v>74</v>
      </c>
      <c r="C23" s="16">
        <v>3243788</v>
      </c>
      <c r="D23" s="9"/>
      <c r="E23" s="16">
        <v>47367720807</v>
      </c>
      <c r="F23" s="9"/>
      <c r="G23" s="16">
        <v>58040774311</v>
      </c>
      <c r="H23" s="9"/>
      <c r="I23" s="16">
        <v>-10673053503</v>
      </c>
      <c r="J23" s="9"/>
      <c r="K23" s="16">
        <v>3243788</v>
      </c>
      <c r="L23" s="9"/>
      <c r="M23" s="16">
        <v>47367720807</v>
      </c>
      <c r="N23" s="9"/>
      <c r="O23" s="16">
        <v>58040774311</v>
      </c>
      <c r="P23" s="9"/>
      <c r="Q23" s="16">
        <v>-10673053503</v>
      </c>
    </row>
    <row r="24" spans="1:17" ht="19.5" x14ac:dyDescent="0.5">
      <c r="A24" s="24" t="s">
        <v>63</v>
      </c>
      <c r="C24" s="16">
        <v>10200</v>
      </c>
      <c r="D24" s="9"/>
      <c r="E24" s="16">
        <v>465323353</v>
      </c>
      <c r="F24" s="9"/>
      <c r="G24" s="16">
        <v>465323353</v>
      </c>
      <c r="H24" s="9"/>
      <c r="I24" s="16">
        <v>0</v>
      </c>
      <c r="J24" s="9"/>
      <c r="K24" s="16">
        <v>10200</v>
      </c>
      <c r="L24" s="9"/>
      <c r="M24" s="16">
        <v>465323353</v>
      </c>
      <c r="N24" s="9"/>
      <c r="O24" s="16">
        <v>465323353</v>
      </c>
      <c r="P24" s="9"/>
      <c r="Q24" s="16">
        <v>0</v>
      </c>
    </row>
    <row r="25" spans="1:17" ht="19.5" x14ac:dyDescent="0.5">
      <c r="A25" s="24" t="s">
        <v>53</v>
      </c>
      <c r="C25" s="16">
        <v>73874355</v>
      </c>
      <c r="D25" s="9"/>
      <c r="E25" s="16">
        <v>170001567990</v>
      </c>
      <c r="F25" s="9"/>
      <c r="G25" s="16">
        <v>184247919692</v>
      </c>
      <c r="H25" s="9"/>
      <c r="I25" s="16">
        <v>-14246351701</v>
      </c>
      <c r="J25" s="9"/>
      <c r="K25" s="16">
        <v>73874355</v>
      </c>
      <c r="L25" s="9"/>
      <c r="M25" s="16">
        <v>170001567990</v>
      </c>
      <c r="N25" s="9"/>
      <c r="O25" s="16">
        <v>184247919692</v>
      </c>
      <c r="P25" s="9"/>
      <c r="Q25" s="16">
        <v>-14246351701</v>
      </c>
    </row>
    <row r="26" spans="1:17" ht="19.5" x14ac:dyDescent="0.5">
      <c r="A26" s="24" t="s">
        <v>72</v>
      </c>
      <c r="C26" s="16">
        <v>14000000</v>
      </c>
      <c r="D26" s="9"/>
      <c r="E26" s="16">
        <v>39857428800</v>
      </c>
      <c r="F26" s="9"/>
      <c r="G26" s="16">
        <v>46899279000</v>
      </c>
      <c r="H26" s="9"/>
      <c r="I26" s="16">
        <v>-7041850200</v>
      </c>
      <c r="J26" s="9"/>
      <c r="K26" s="16">
        <v>14000000</v>
      </c>
      <c r="L26" s="9"/>
      <c r="M26" s="16">
        <v>39857428800</v>
      </c>
      <c r="N26" s="9"/>
      <c r="O26" s="16">
        <v>46899279000</v>
      </c>
      <c r="P26" s="9"/>
      <c r="Q26" s="16">
        <v>-7041850200</v>
      </c>
    </row>
    <row r="27" spans="1:17" ht="19.5" x14ac:dyDescent="0.5">
      <c r="A27" s="24" t="s">
        <v>73</v>
      </c>
      <c r="C27" s="16">
        <v>4113036</v>
      </c>
      <c r="D27" s="9"/>
      <c r="E27" s="16">
        <v>38718695737</v>
      </c>
      <c r="F27" s="9"/>
      <c r="G27" s="16">
        <v>41569805254</v>
      </c>
      <c r="H27" s="9"/>
      <c r="I27" s="16">
        <v>-2851109516</v>
      </c>
      <c r="J27" s="9"/>
      <c r="K27" s="16">
        <v>4113036</v>
      </c>
      <c r="L27" s="9"/>
      <c r="M27" s="16">
        <v>38718695737</v>
      </c>
      <c r="N27" s="9"/>
      <c r="O27" s="16">
        <v>41569805254</v>
      </c>
      <c r="P27" s="9"/>
      <c r="Q27" s="16">
        <v>-2851109516</v>
      </c>
    </row>
    <row r="28" spans="1:17" ht="19.5" x14ac:dyDescent="0.5">
      <c r="A28" s="24" t="s">
        <v>51</v>
      </c>
      <c r="C28" s="16">
        <v>4592065</v>
      </c>
      <c r="D28" s="9"/>
      <c r="E28" s="16">
        <v>45190947911</v>
      </c>
      <c r="F28" s="9"/>
      <c r="G28" s="16">
        <v>55050791091</v>
      </c>
      <c r="H28" s="9"/>
      <c r="I28" s="16">
        <v>-9859843179</v>
      </c>
      <c r="J28" s="9"/>
      <c r="K28" s="16">
        <v>4592065</v>
      </c>
      <c r="L28" s="9"/>
      <c r="M28" s="16">
        <v>45190947911</v>
      </c>
      <c r="N28" s="9"/>
      <c r="O28" s="16">
        <v>55050791091</v>
      </c>
      <c r="P28" s="9"/>
      <c r="Q28" s="16">
        <v>-9859843179</v>
      </c>
    </row>
    <row r="29" spans="1:17" ht="19.5" x14ac:dyDescent="0.5">
      <c r="A29" s="24" t="s">
        <v>155</v>
      </c>
      <c r="C29" s="16">
        <v>5513220</v>
      </c>
      <c r="D29" s="9"/>
      <c r="E29" s="16">
        <v>137174821015</v>
      </c>
      <c r="F29" s="9"/>
      <c r="G29" s="16">
        <v>152924104602</v>
      </c>
      <c r="H29" s="9"/>
      <c r="I29" s="16">
        <v>-15749283586</v>
      </c>
      <c r="J29" s="9"/>
      <c r="K29" s="16">
        <v>5513220</v>
      </c>
      <c r="L29" s="9"/>
      <c r="M29" s="16">
        <v>137174821015</v>
      </c>
      <c r="N29" s="9"/>
      <c r="O29" s="16">
        <v>152924104602</v>
      </c>
      <c r="P29" s="9"/>
      <c r="Q29" s="16">
        <v>-15749283586</v>
      </c>
    </row>
    <row r="30" spans="1:17" ht="19.5" x14ac:dyDescent="0.5">
      <c r="A30" s="24" t="s">
        <v>37</v>
      </c>
      <c r="C30" s="16">
        <v>18664176</v>
      </c>
      <c r="D30" s="9"/>
      <c r="E30" s="16">
        <v>210021365409</v>
      </c>
      <c r="F30" s="9"/>
      <c r="G30" s="16">
        <v>241190613982</v>
      </c>
      <c r="H30" s="9"/>
      <c r="I30" s="16">
        <v>-31169248572</v>
      </c>
      <c r="J30" s="9"/>
      <c r="K30" s="16">
        <v>18664176</v>
      </c>
      <c r="L30" s="9"/>
      <c r="M30" s="16">
        <v>210021365409</v>
      </c>
      <c r="N30" s="9"/>
      <c r="O30" s="16">
        <v>241190613982</v>
      </c>
      <c r="P30" s="9"/>
      <c r="Q30" s="16">
        <v>-31169248572</v>
      </c>
    </row>
    <row r="31" spans="1:17" ht="19.5" x14ac:dyDescent="0.5">
      <c r="A31" s="24" t="s">
        <v>39</v>
      </c>
      <c r="C31" s="16">
        <v>33316346</v>
      </c>
      <c r="D31" s="9"/>
      <c r="E31" s="16">
        <v>628581798809</v>
      </c>
      <c r="F31" s="9"/>
      <c r="G31" s="16">
        <v>733566219369</v>
      </c>
      <c r="H31" s="9"/>
      <c r="I31" s="16">
        <v>-104984420559</v>
      </c>
      <c r="J31" s="9"/>
      <c r="K31" s="16">
        <v>33316346</v>
      </c>
      <c r="L31" s="9"/>
      <c r="M31" s="16">
        <v>628581798809</v>
      </c>
      <c r="N31" s="9"/>
      <c r="O31" s="16">
        <v>733566219369</v>
      </c>
      <c r="P31" s="9"/>
      <c r="Q31" s="16">
        <v>-104984420559</v>
      </c>
    </row>
    <row r="32" spans="1:17" ht="19.5" x14ac:dyDescent="0.5">
      <c r="A32" s="24" t="s">
        <v>38</v>
      </c>
      <c r="C32" s="16">
        <v>12800000</v>
      </c>
      <c r="D32" s="9"/>
      <c r="E32" s="16">
        <v>100009382400</v>
      </c>
      <c r="F32" s="9"/>
      <c r="G32" s="16">
        <v>104971680000</v>
      </c>
      <c r="H32" s="9"/>
      <c r="I32" s="16">
        <v>-4962297600</v>
      </c>
      <c r="J32" s="9"/>
      <c r="K32" s="16">
        <v>12800000</v>
      </c>
      <c r="L32" s="9"/>
      <c r="M32" s="16">
        <v>100009382400</v>
      </c>
      <c r="N32" s="9"/>
      <c r="O32" s="16">
        <v>104971680000</v>
      </c>
      <c r="P32" s="9"/>
      <c r="Q32" s="16">
        <v>-4962297600</v>
      </c>
    </row>
    <row r="33" spans="1:17" ht="19.5" x14ac:dyDescent="0.5">
      <c r="A33" s="24" t="s">
        <v>40</v>
      </c>
      <c r="C33" s="16">
        <v>19348560</v>
      </c>
      <c r="D33" s="9"/>
      <c r="E33" s="16">
        <v>413518875462</v>
      </c>
      <c r="F33" s="9"/>
      <c r="G33" s="16">
        <v>463525809325</v>
      </c>
      <c r="H33" s="9"/>
      <c r="I33" s="16">
        <v>-50006933863</v>
      </c>
      <c r="J33" s="9"/>
      <c r="K33" s="16">
        <v>19348560</v>
      </c>
      <c r="L33" s="9"/>
      <c r="M33" s="16">
        <v>413518875462</v>
      </c>
      <c r="N33" s="9"/>
      <c r="O33" s="16">
        <v>463525809325</v>
      </c>
      <c r="P33" s="9"/>
      <c r="Q33" s="16">
        <v>-50006933863</v>
      </c>
    </row>
    <row r="34" spans="1:17" ht="19.5" x14ac:dyDescent="0.5">
      <c r="A34" s="24" t="s">
        <v>47</v>
      </c>
      <c r="C34" s="16">
        <v>10359727</v>
      </c>
      <c r="D34" s="9"/>
      <c r="E34" s="16">
        <v>249419658041</v>
      </c>
      <c r="F34" s="9"/>
      <c r="G34" s="16">
        <v>260918321024</v>
      </c>
      <c r="H34" s="9"/>
      <c r="I34" s="16">
        <v>-11498662982</v>
      </c>
      <c r="J34" s="9"/>
      <c r="K34" s="16">
        <v>10359727</v>
      </c>
      <c r="L34" s="9"/>
      <c r="M34" s="16">
        <v>249419658041</v>
      </c>
      <c r="N34" s="9"/>
      <c r="O34" s="16">
        <v>260918321024</v>
      </c>
      <c r="P34" s="9"/>
      <c r="Q34" s="16">
        <v>-11498662982</v>
      </c>
    </row>
    <row r="35" spans="1:17" ht="19.5" x14ac:dyDescent="0.5">
      <c r="A35" s="24" t="s">
        <v>56</v>
      </c>
      <c r="C35" s="16">
        <v>9487381</v>
      </c>
      <c r="D35" s="9"/>
      <c r="E35" s="16">
        <v>321971987175</v>
      </c>
      <c r="F35" s="9"/>
      <c r="G35" s="16">
        <v>363609219748</v>
      </c>
      <c r="H35" s="9"/>
      <c r="I35" s="16">
        <v>-41637232572</v>
      </c>
      <c r="J35" s="9"/>
      <c r="K35" s="16">
        <v>9487381</v>
      </c>
      <c r="L35" s="9"/>
      <c r="M35" s="16">
        <v>321971987175</v>
      </c>
      <c r="N35" s="9"/>
      <c r="O35" s="16">
        <v>363609219748</v>
      </c>
      <c r="P35" s="9"/>
      <c r="Q35" s="16">
        <v>-41637232572</v>
      </c>
    </row>
    <row r="36" spans="1:17" ht="19.5" x14ac:dyDescent="0.5">
      <c r="A36" s="24" t="s">
        <v>28</v>
      </c>
      <c r="C36" s="16">
        <v>1</v>
      </c>
      <c r="D36" s="9"/>
      <c r="E36" s="16">
        <v>10179</v>
      </c>
      <c r="F36" s="9"/>
      <c r="G36" s="16">
        <v>10556</v>
      </c>
      <c r="H36" s="9"/>
      <c r="I36" s="16">
        <v>-376</v>
      </c>
      <c r="J36" s="9"/>
      <c r="K36" s="16">
        <v>1</v>
      </c>
      <c r="L36" s="9"/>
      <c r="M36" s="16">
        <v>10179</v>
      </c>
      <c r="N36" s="9"/>
      <c r="O36" s="16">
        <v>10556</v>
      </c>
      <c r="P36" s="9"/>
      <c r="Q36" s="16">
        <v>-376</v>
      </c>
    </row>
    <row r="37" spans="1:17" ht="19.5" x14ac:dyDescent="0.5">
      <c r="A37" s="24" t="s">
        <v>27</v>
      </c>
      <c r="C37" s="16">
        <v>7824003</v>
      </c>
      <c r="D37" s="9"/>
      <c r="E37" s="16">
        <v>60586336918</v>
      </c>
      <c r="F37" s="9"/>
      <c r="G37" s="16">
        <v>67586042082</v>
      </c>
      <c r="H37" s="9"/>
      <c r="I37" s="16">
        <v>-6999705163</v>
      </c>
      <c r="J37" s="9"/>
      <c r="K37" s="16">
        <v>7824003</v>
      </c>
      <c r="L37" s="9"/>
      <c r="M37" s="16">
        <v>60586336918</v>
      </c>
      <c r="N37" s="9"/>
      <c r="O37" s="16">
        <v>67586042082</v>
      </c>
      <c r="P37" s="9"/>
      <c r="Q37" s="16">
        <v>-6999705163</v>
      </c>
    </row>
    <row r="38" spans="1:17" ht="19.5" x14ac:dyDescent="0.5">
      <c r="A38" s="24" t="s">
        <v>33</v>
      </c>
      <c r="C38" s="16">
        <v>9636065</v>
      </c>
      <c r="D38" s="9"/>
      <c r="E38" s="16">
        <v>331903008819</v>
      </c>
      <c r="F38" s="9"/>
      <c r="G38" s="16">
        <v>307842482504</v>
      </c>
      <c r="H38" s="9"/>
      <c r="I38" s="16">
        <v>24060526315</v>
      </c>
      <c r="J38" s="9"/>
      <c r="K38" s="16">
        <v>9636065</v>
      </c>
      <c r="L38" s="9"/>
      <c r="M38" s="16">
        <v>331903008819</v>
      </c>
      <c r="N38" s="9"/>
      <c r="O38" s="16">
        <v>307842482504</v>
      </c>
      <c r="P38" s="9"/>
      <c r="Q38" s="16">
        <v>24060526315</v>
      </c>
    </row>
    <row r="39" spans="1:17" ht="19.5" x14ac:dyDescent="0.5">
      <c r="A39" s="24" t="s">
        <v>22</v>
      </c>
      <c r="C39" s="16">
        <v>1499472</v>
      </c>
      <c r="D39" s="9"/>
      <c r="E39" s="16">
        <v>38009028610</v>
      </c>
      <c r="F39" s="9"/>
      <c r="G39" s="16">
        <v>41288238922</v>
      </c>
      <c r="H39" s="9"/>
      <c r="I39" s="16">
        <v>-3279210311</v>
      </c>
      <c r="J39" s="9"/>
      <c r="K39" s="16">
        <v>1499472</v>
      </c>
      <c r="L39" s="9"/>
      <c r="M39" s="16">
        <v>38009028610</v>
      </c>
      <c r="N39" s="9"/>
      <c r="O39" s="16">
        <v>41288238922</v>
      </c>
      <c r="P39" s="9"/>
      <c r="Q39" s="16">
        <v>-3279210311</v>
      </c>
    </row>
    <row r="40" spans="1:17" ht="19.5" x14ac:dyDescent="0.5">
      <c r="A40" s="24" t="s">
        <v>30</v>
      </c>
      <c r="C40" s="16">
        <v>3333286</v>
      </c>
      <c r="D40" s="9"/>
      <c r="E40" s="16">
        <v>55732278590</v>
      </c>
      <c r="F40" s="9"/>
      <c r="G40" s="16">
        <v>56461238239</v>
      </c>
      <c r="H40" s="9"/>
      <c r="I40" s="16">
        <v>-728959648</v>
      </c>
      <c r="J40" s="9"/>
      <c r="K40" s="16">
        <v>3333286</v>
      </c>
      <c r="L40" s="9"/>
      <c r="M40" s="16">
        <v>55732278590</v>
      </c>
      <c r="N40" s="9"/>
      <c r="O40" s="16">
        <v>56461238239</v>
      </c>
      <c r="P40" s="9"/>
      <c r="Q40" s="16">
        <v>-728959648</v>
      </c>
    </row>
    <row r="41" spans="1:17" ht="19.5" x14ac:dyDescent="0.5">
      <c r="A41" s="24" t="s">
        <v>29</v>
      </c>
      <c r="C41" s="16">
        <v>9817663</v>
      </c>
      <c r="D41" s="9"/>
      <c r="E41" s="16">
        <v>270819129367</v>
      </c>
      <c r="F41" s="9"/>
      <c r="G41" s="16">
        <v>345965338237</v>
      </c>
      <c r="H41" s="9"/>
      <c r="I41" s="16">
        <v>-75146208869</v>
      </c>
      <c r="J41" s="9"/>
      <c r="K41" s="16">
        <v>9817663</v>
      </c>
      <c r="L41" s="9"/>
      <c r="M41" s="16">
        <v>270819129367</v>
      </c>
      <c r="N41" s="9"/>
      <c r="O41" s="16">
        <v>345965338237</v>
      </c>
      <c r="P41" s="9"/>
      <c r="Q41" s="16">
        <v>-75146208869</v>
      </c>
    </row>
    <row r="42" spans="1:17" ht="19.5" x14ac:dyDescent="0.5">
      <c r="A42" s="24" t="s">
        <v>45</v>
      </c>
      <c r="C42" s="16">
        <v>8498965</v>
      </c>
      <c r="D42" s="9"/>
      <c r="E42" s="16">
        <v>117939610369</v>
      </c>
      <c r="F42" s="9"/>
      <c r="G42" s="16">
        <v>114475767945</v>
      </c>
      <c r="H42" s="9"/>
      <c r="I42" s="16">
        <v>3463842424</v>
      </c>
      <c r="J42" s="9"/>
      <c r="K42" s="16">
        <v>8498965</v>
      </c>
      <c r="L42" s="9"/>
      <c r="M42" s="16">
        <v>117939610369</v>
      </c>
      <c r="N42" s="9"/>
      <c r="O42" s="16">
        <v>114475767945</v>
      </c>
      <c r="P42" s="9"/>
      <c r="Q42" s="16">
        <v>3463842424</v>
      </c>
    </row>
    <row r="43" spans="1:17" ht="19.5" x14ac:dyDescent="0.5">
      <c r="A43" s="24" t="s">
        <v>31</v>
      </c>
      <c r="C43" s="16">
        <v>38484019</v>
      </c>
      <c r="D43" s="9"/>
      <c r="E43" s="16">
        <v>680939695747</v>
      </c>
      <c r="F43" s="9"/>
      <c r="G43" s="16">
        <v>764335680980</v>
      </c>
      <c r="H43" s="9"/>
      <c r="I43" s="16">
        <v>-83395985232</v>
      </c>
      <c r="J43" s="9"/>
      <c r="K43" s="16">
        <v>38484019</v>
      </c>
      <c r="L43" s="9"/>
      <c r="M43" s="16">
        <v>680939695747</v>
      </c>
      <c r="N43" s="9"/>
      <c r="O43" s="16">
        <v>764335680980</v>
      </c>
      <c r="P43" s="9"/>
      <c r="Q43" s="16">
        <v>-83395985232</v>
      </c>
    </row>
    <row r="44" spans="1:17" ht="19.5" x14ac:dyDescent="0.5">
      <c r="A44" s="24" t="s">
        <v>57</v>
      </c>
      <c r="C44" s="16">
        <v>9683080</v>
      </c>
      <c r="D44" s="9"/>
      <c r="E44" s="16">
        <v>179033661536</v>
      </c>
      <c r="F44" s="9"/>
      <c r="G44" s="16">
        <v>189717928451</v>
      </c>
      <c r="H44" s="9"/>
      <c r="I44" s="16">
        <v>-10684266914</v>
      </c>
      <c r="J44" s="9"/>
      <c r="K44" s="16">
        <v>9683080</v>
      </c>
      <c r="L44" s="9"/>
      <c r="M44" s="16">
        <v>179033661536</v>
      </c>
      <c r="N44" s="9"/>
      <c r="O44" s="16">
        <v>189717928451</v>
      </c>
      <c r="P44" s="9"/>
      <c r="Q44" s="16">
        <v>-10684266914</v>
      </c>
    </row>
    <row r="45" spans="1:17" ht="19.5" x14ac:dyDescent="0.5">
      <c r="A45" s="24" t="s">
        <v>157</v>
      </c>
      <c r="C45" s="16">
        <v>3847138</v>
      </c>
      <c r="D45" s="9"/>
      <c r="E45" s="16">
        <v>133848663511</v>
      </c>
      <c r="F45" s="9"/>
      <c r="G45" s="16">
        <v>172751435644</v>
      </c>
      <c r="H45" s="9"/>
      <c r="I45" s="16">
        <v>-38902772132</v>
      </c>
      <c r="J45" s="9"/>
      <c r="K45" s="16">
        <v>3847138</v>
      </c>
      <c r="L45" s="9"/>
      <c r="M45" s="16">
        <v>133848663511</v>
      </c>
      <c r="N45" s="9"/>
      <c r="O45" s="16">
        <v>172751435644</v>
      </c>
      <c r="P45" s="9"/>
      <c r="Q45" s="16">
        <v>-38902772132</v>
      </c>
    </row>
    <row r="46" spans="1:17" ht="19.5" x14ac:dyDescent="0.5">
      <c r="A46" s="24" t="s">
        <v>159</v>
      </c>
      <c r="C46" s="16">
        <v>1300000</v>
      </c>
      <c r="D46" s="9"/>
      <c r="E46" s="16">
        <v>171858322350</v>
      </c>
      <c r="F46" s="9"/>
      <c r="G46" s="16">
        <v>196102379134</v>
      </c>
      <c r="H46" s="9"/>
      <c r="I46" s="16">
        <v>-24244056784</v>
      </c>
      <c r="J46" s="9"/>
      <c r="K46" s="16">
        <v>1300000</v>
      </c>
      <c r="L46" s="9"/>
      <c r="M46" s="16">
        <v>171858322350</v>
      </c>
      <c r="N46" s="9"/>
      <c r="O46" s="16">
        <v>196102379134</v>
      </c>
      <c r="P46" s="9"/>
      <c r="Q46" s="16">
        <v>-24244056784</v>
      </c>
    </row>
    <row r="47" spans="1:17" ht="19.5" x14ac:dyDescent="0.5">
      <c r="A47" s="24" t="s">
        <v>46</v>
      </c>
      <c r="C47" s="16">
        <v>10500000</v>
      </c>
      <c r="D47" s="9"/>
      <c r="E47" s="16">
        <v>111264016500</v>
      </c>
      <c r="F47" s="9"/>
      <c r="G47" s="16">
        <v>117317781016</v>
      </c>
      <c r="H47" s="9"/>
      <c r="I47" s="16">
        <v>-6053764516</v>
      </c>
      <c r="J47" s="9"/>
      <c r="K47" s="16">
        <v>10500000</v>
      </c>
      <c r="L47" s="9"/>
      <c r="M47" s="16">
        <v>111264016500</v>
      </c>
      <c r="N47" s="9"/>
      <c r="O47" s="16">
        <v>117317781016</v>
      </c>
      <c r="P47" s="9"/>
      <c r="Q47" s="16">
        <v>-6053764516</v>
      </c>
    </row>
    <row r="48" spans="1:17" ht="19.5" x14ac:dyDescent="0.5">
      <c r="A48" s="24" t="s">
        <v>21</v>
      </c>
      <c r="C48" s="16">
        <v>12014573</v>
      </c>
      <c r="D48" s="9"/>
      <c r="E48" s="16">
        <v>183326374561</v>
      </c>
      <c r="F48" s="9"/>
      <c r="G48" s="16">
        <v>227874086425</v>
      </c>
      <c r="H48" s="9"/>
      <c r="I48" s="16">
        <v>-44547711863</v>
      </c>
      <c r="J48" s="9"/>
      <c r="K48" s="16">
        <v>12014573</v>
      </c>
      <c r="L48" s="9"/>
      <c r="M48" s="16">
        <v>183326374561</v>
      </c>
      <c r="N48" s="9"/>
      <c r="O48" s="16">
        <v>227874086425</v>
      </c>
      <c r="P48" s="9"/>
      <c r="Q48" s="16">
        <v>-44547711863</v>
      </c>
    </row>
    <row r="49" spans="1:17" ht="19.5" x14ac:dyDescent="0.5">
      <c r="A49" s="24" t="s">
        <v>58</v>
      </c>
      <c r="C49" s="16">
        <v>1</v>
      </c>
      <c r="D49" s="9"/>
      <c r="E49" s="16">
        <v>7515</v>
      </c>
      <c r="F49" s="9"/>
      <c r="G49" s="16">
        <v>8953</v>
      </c>
      <c r="H49" s="9"/>
      <c r="I49" s="16">
        <v>-1437</v>
      </c>
      <c r="J49" s="9"/>
      <c r="K49" s="16">
        <v>1</v>
      </c>
      <c r="L49" s="9"/>
      <c r="M49" s="16">
        <v>7515</v>
      </c>
      <c r="N49" s="9"/>
      <c r="O49" s="16">
        <v>8953</v>
      </c>
      <c r="P49" s="9"/>
      <c r="Q49" s="16">
        <v>-1437</v>
      </c>
    </row>
    <row r="50" spans="1:17" ht="19.5" x14ac:dyDescent="0.5">
      <c r="A50" s="24" t="s">
        <v>54</v>
      </c>
      <c r="C50" s="16">
        <v>8700000</v>
      </c>
      <c r="D50" s="9"/>
      <c r="E50" s="16">
        <v>303466566150</v>
      </c>
      <c r="F50" s="9"/>
      <c r="G50" s="16">
        <v>341086388400</v>
      </c>
      <c r="H50" s="9"/>
      <c r="I50" s="16">
        <v>-37619822250</v>
      </c>
      <c r="J50" s="9"/>
      <c r="K50" s="16">
        <v>8700000</v>
      </c>
      <c r="L50" s="9"/>
      <c r="M50" s="16">
        <v>303466566150</v>
      </c>
      <c r="N50" s="9"/>
      <c r="O50" s="16">
        <v>341086388400</v>
      </c>
      <c r="P50" s="9"/>
      <c r="Q50" s="16">
        <v>-37619822250</v>
      </c>
    </row>
    <row r="51" spans="1:17" ht="19.5" x14ac:dyDescent="0.5">
      <c r="A51" s="24" t="s">
        <v>131</v>
      </c>
      <c r="C51" s="16">
        <v>1000000</v>
      </c>
      <c r="D51" s="9"/>
      <c r="E51" s="16">
        <v>160906873500</v>
      </c>
      <c r="F51" s="9"/>
      <c r="G51" s="16">
        <v>169743499520</v>
      </c>
      <c r="H51" s="9"/>
      <c r="I51" s="16">
        <v>-8836626020</v>
      </c>
      <c r="J51" s="9"/>
      <c r="K51" s="16">
        <v>1000000</v>
      </c>
      <c r="L51" s="9"/>
      <c r="M51" s="16">
        <v>160906873500</v>
      </c>
      <c r="N51" s="9"/>
      <c r="O51" s="16">
        <v>169743499520</v>
      </c>
      <c r="P51" s="9"/>
      <c r="Q51" s="16">
        <v>-8836626020</v>
      </c>
    </row>
    <row r="52" spans="1:17" ht="19.5" x14ac:dyDescent="0.5">
      <c r="A52" s="24" t="s">
        <v>62</v>
      </c>
      <c r="C52" s="16">
        <v>2209396</v>
      </c>
      <c r="D52" s="9"/>
      <c r="E52" s="16">
        <v>98831254221</v>
      </c>
      <c r="F52" s="9"/>
      <c r="G52" s="16">
        <v>104958791982</v>
      </c>
      <c r="H52" s="9"/>
      <c r="I52" s="16">
        <v>-6127537761</v>
      </c>
      <c r="J52" s="9"/>
      <c r="K52" s="16">
        <v>2209396</v>
      </c>
      <c r="L52" s="9"/>
      <c r="M52" s="16">
        <v>98831254221</v>
      </c>
      <c r="N52" s="9"/>
      <c r="O52" s="16">
        <v>104958791982</v>
      </c>
      <c r="P52" s="9"/>
      <c r="Q52" s="16">
        <v>-6127537761</v>
      </c>
    </row>
    <row r="53" spans="1:17" ht="19.5" x14ac:dyDescent="0.5">
      <c r="A53" s="24" t="s">
        <v>41</v>
      </c>
      <c r="C53" s="16">
        <v>6209409</v>
      </c>
      <c r="D53" s="9"/>
      <c r="E53" s="16">
        <v>153632604479</v>
      </c>
      <c r="F53" s="9"/>
      <c r="G53" s="16">
        <v>141786010654</v>
      </c>
      <c r="H53" s="9"/>
      <c r="I53" s="16">
        <v>11846593825</v>
      </c>
      <c r="J53" s="9"/>
      <c r="K53" s="16">
        <v>6209409</v>
      </c>
      <c r="L53" s="9"/>
      <c r="M53" s="16">
        <v>153632604479</v>
      </c>
      <c r="N53" s="9"/>
      <c r="O53" s="16">
        <v>141786010654</v>
      </c>
      <c r="P53" s="9"/>
      <c r="Q53" s="16">
        <v>11846593825</v>
      </c>
    </row>
    <row r="54" spans="1:17" ht="19.5" x14ac:dyDescent="0.5">
      <c r="A54" s="24" t="s">
        <v>77</v>
      </c>
      <c r="C54" s="16">
        <v>2846157</v>
      </c>
      <c r="D54" s="9"/>
      <c r="E54" s="16">
        <v>116988344827</v>
      </c>
      <c r="F54" s="9"/>
      <c r="G54" s="16">
        <v>102842232998</v>
      </c>
      <c r="H54" s="9"/>
      <c r="I54" s="16">
        <v>14146111829</v>
      </c>
      <c r="J54" s="9"/>
      <c r="K54" s="16">
        <v>2846157</v>
      </c>
      <c r="L54" s="9"/>
      <c r="M54" s="16">
        <v>116988344827</v>
      </c>
      <c r="N54" s="9"/>
      <c r="O54" s="16">
        <v>102842232998</v>
      </c>
      <c r="P54" s="9"/>
      <c r="Q54" s="16">
        <v>14146111829</v>
      </c>
    </row>
    <row r="55" spans="1:17" ht="19.5" x14ac:dyDescent="0.5">
      <c r="A55" s="24" t="s">
        <v>158</v>
      </c>
      <c r="C55" s="16">
        <v>5000000</v>
      </c>
      <c r="D55" s="9"/>
      <c r="E55" s="16">
        <v>93390997500</v>
      </c>
      <c r="F55" s="9"/>
      <c r="G55" s="16">
        <v>92085376000</v>
      </c>
      <c r="H55" s="9"/>
      <c r="I55" s="16">
        <v>1305621500</v>
      </c>
      <c r="J55" s="9"/>
      <c r="K55" s="16">
        <v>5000000</v>
      </c>
      <c r="L55" s="9"/>
      <c r="M55" s="16">
        <v>93390997500</v>
      </c>
      <c r="N55" s="9"/>
      <c r="O55" s="16">
        <v>92085376000</v>
      </c>
      <c r="P55" s="9"/>
      <c r="Q55" s="16">
        <v>1305621500</v>
      </c>
    </row>
    <row r="56" spans="1:17" ht="19.5" x14ac:dyDescent="0.5">
      <c r="A56" s="24" t="s">
        <v>32</v>
      </c>
      <c r="C56" s="16">
        <v>21940887</v>
      </c>
      <c r="D56" s="9"/>
      <c r="E56" s="16">
        <v>334788699388</v>
      </c>
      <c r="F56" s="9"/>
      <c r="G56" s="16">
        <v>356162831335</v>
      </c>
      <c r="H56" s="9"/>
      <c r="I56" s="16">
        <v>-21374131946</v>
      </c>
      <c r="J56" s="9"/>
      <c r="K56" s="16">
        <v>21940887</v>
      </c>
      <c r="L56" s="9"/>
      <c r="M56" s="16">
        <v>334788699388</v>
      </c>
      <c r="N56" s="9"/>
      <c r="O56" s="16">
        <v>356162831335</v>
      </c>
      <c r="P56" s="9"/>
      <c r="Q56" s="16">
        <v>-21374131946</v>
      </c>
    </row>
    <row r="57" spans="1:17" ht="19.5" x14ac:dyDescent="0.5">
      <c r="A57" s="24" t="s">
        <v>67</v>
      </c>
      <c r="C57" s="16">
        <v>50000000</v>
      </c>
      <c r="D57" s="9"/>
      <c r="E57" s="16">
        <v>79524000000</v>
      </c>
      <c r="F57" s="9"/>
      <c r="G57" s="16">
        <v>79524000000</v>
      </c>
      <c r="H57" s="9"/>
      <c r="I57" s="16">
        <v>0</v>
      </c>
      <c r="J57" s="9"/>
      <c r="K57" s="16">
        <v>50000000</v>
      </c>
      <c r="L57" s="9"/>
      <c r="M57" s="16">
        <v>79524000000</v>
      </c>
      <c r="N57" s="9"/>
      <c r="O57" s="16">
        <v>79524000000</v>
      </c>
      <c r="P57" s="9"/>
      <c r="Q57" s="16">
        <v>0</v>
      </c>
    </row>
    <row r="58" spans="1:17" ht="19.5" x14ac:dyDescent="0.5">
      <c r="A58" s="24" t="s">
        <v>55</v>
      </c>
      <c r="C58" s="16">
        <v>5000000</v>
      </c>
      <c r="D58" s="9"/>
      <c r="E58" s="16">
        <v>107605912500</v>
      </c>
      <c r="F58" s="9"/>
      <c r="G58" s="16">
        <v>109345500000</v>
      </c>
      <c r="H58" s="9"/>
      <c r="I58" s="16">
        <v>-1739587500</v>
      </c>
      <c r="J58" s="9"/>
      <c r="K58" s="16">
        <v>5000000</v>
      </c>
      <c r="L58" s="9"/>
      <c r="M58" s="16">
        <v>107605912500</v>
      </c>
      <c r="N58" s="9"/>
      <c r="O58" s="16">
        <v>109345500000</v>
      </c>
      <c r="P58" s="9"/>
      <c r="Q58" s="16">
        <v>-1739587500</v>
      </c>
    </row>
    <row r="59" spans="1:17" ht="19.5" x14ac:dyDescent="0.5">
      <c r="A59" s="24" t="s">
        <v>34</v>
      </c>
      <c r="C59" s="16">
        <v>1</v>
      </c>
      <c r="D59" s="9"/>
      <c r="E59" s="16">
        <v>2708</v>
      </c>
      <c r="F59" s="9"/>
      <c r="G59" s="16">
        <v>2898</v>
      </c>
      <c r="H59" s="9"/>
      <c r="I59" s="16">
        <v>-189</v>
      </c>
      <c r="J59" s="9"/>
      <c r="K59" s="16">
        <v>1</v>
      </c>
      <c r="L59" s="9"/>
      <c r="M59" s="16">
        <v>2708</v>
      </c>
      <c r="N59" s="9"/>
      <c r="O59" s="16">
        <v>2898</v>
      </c>
      <c r="P59" s="9"/>
      <c r="Q59" s="16">
        <v>-189</v>
      </c>
    </row>
    <row r="60" spans="1:17" ht="19.5" x14ac:dyDescent="0.5">
      <c r="A60" s="24" t="s">
        <v>35</v>
      </c>
      <c r="C60" s="16">
        <v>119042412</v>
      </c>
      <c r="D60" s="9"/>
      <c r="E60" s="16">
        <v>434286182410</v>
      </c>
      <c r="F60" s="9"/>
      <c r="G60" s="16">
        <v>507892852493</v>
      </c>
      <c r="H60" s="9"/>
      <c r="I60" s="16">
        <v>-73606670082</v>
      </c>
      <c r="J60" s="9"/>
      <c r="K60" s="16">
        <v>119042412</v>
      </c>
      <c r="L60" s="9"/>
      <c r="M60" s="16">
        <v>434286182410</v>
      </c>
      <c r="N60" s="9"/>
      <c r="O60" s="16">
        <v>507892852493</v>
      </c>
      <c r="P60" s="9"/>
      <c r="Q60" s="16">
        <v>-73606670082</v>
      </c>
    </row>
    <row r="61" spans="1:17" ht="19.5" x14ac:dyDescent="0.5">
      <c r="A61" s="24" t="s">
        <v>160</v>
      </c>
      <c r="C61" s="16">
        <v>28160570</v>
      </c>
      <c r="D61" s="9"/>
      <c r="E61" s="16">
        <v>74741349004</v>
      </c>
      <c r="F61" s="9"/>
      <c r="G61" s="16">
        <v>83777695750</v>
      </c>
      <c r="H61" s="9"/>
      <c r="I61" s="16">
        <v>-9036346745</v>
      </c>
      <c r="J61" s="9"/>
      <c r="K61" s="16">
        <v>28160570</v>
      </c>
      <c r="L61" s="9"/>
      <c r="M61" s="16">
        <v>74741349004</v>
      </c>
      <c r="N61" s="9"/>
      <c r="O61" s="16">
        <v>83777695750</v>
      </c>
      <c r="P61" s="9"/>
      <c r="Q61" s="16">
        <v>-9036346745</v>
      </c>
    </row>
    <row r="62" spans="1:17" ht="19.5" x14ac:dyDescent="0.5">
      <c r="A62" s="24" t="s">
        <v>17</v>
      </c>
      <c r="C62" s="16">
        <v>68170667</v>
      </c>
      <c r="D62" s="9"/>
      <c r="E62" s="16">
        <v>353733568993</v>
      </c>
      <c r="F62" s="9"/>
      <c r="G62" s="16">
        <v>316056200342</v>
      </c>
      <c r="H62" s="9"/>
      <c r="I62" s="16">
        <v>37677368651</v>
      </c>
      <c r="J62" s="9"/>
      <c r="K62" s="16">
        <v>68170667</v>
      </c>
      <c r="L62" s="9"/>
      <c r="M62" s="16">
        <v>353733568993</v>
      </c>
      <c r="N62" s="9"/>
      <c r="O62" s="16">
        <v>316056200342</v>
      </c>
      <c r="P62" s="9"/>
      <c r="Q62" s="16">
        <v>37677368651</v>
      </c>
    </row>
    <row r="63" spans="1:17" ht="19.5" x14ac:dyDescent="0.5">
      <c r="A63" s="24" t="s">
        <v>15</v>
      </c>
      <c r="C63" s="16">
        <v>120692462</v>
      </c>
      <c r="D63" s="9"/>
      <c r="E63" s="16">
        <v>340727130857</v>
      </c>
      <c r="F63" s="9"/>
      <c r="G63" s="16">
        <v>327529953246</v>
      </c>
      <c r="H63" s="9"/>
      <c r="I63" s="16">
        <v>13197177611</v>
      </c>
      <c r="J63" s="9"/>
      <c r="K63" s="16">
        <v>120692462</v>
      </c>
      <c r="L63" s="9"/>
      <c r="M63" s="16">
        <v>340727130857</v>
      </c>
      <c r="N63" s="9"/>
      <c r="O63" s="16">
        <v>327529953246</v>
      </c>
      <c r="P63" s="9"/>
      <c r="Q63" s="16">
        <v>13197177611</v>
      </c>
    </row>
    <row r="64" spans="1:17" ht="19.5" x14ac:dyDescent="0.5">
      <c r="A64" s="24" t="s">
        <v>16</v>
      </c>
      <c r="C64" s="16">
        <v>48932004</v>
      </c>
      <c r="D64" s="9"/>
      <c r="E64" s="16">
        <v>189747989305</v>
      </c>
      <c r="F64" s="9"/>
      <c r="G64" s="16">
        <v>174620682288</v>
      </c>
      <c r="H64" s="9"/>
      <c r="I64" s="16">
        <v>15127307017</v>
      </c>
      <c r="J64" s="9"/>
      <c r="K64" s="16">
        <v>48932004</v>
      </c>
      <c r="L64" s="9"/>
      <c r="M64" s="16">
        <v>189747989305</v>
      </c>
      <c r="N64" s="9"/>
      <c r="O64" s="16">
        <v>174620682288</v>
      </c>
      <c r="P64" s="9"/>
      <c r="Q64" s="16">
        <v>15127307017</v>
      </c>
    </row>
    <row r="65" spans="1:17" ht="19.5" x14ac:dyDescent="0.5">
      <c r="A65" s="24" t="s">
        <v>26</v>
      </c>
      <c r="C65" s="16">
        <v>1000000</v>
      </c>
      <c r="D65" s="9"/>
      <c r="E65" s="16">
        <v>72963270000</v>
      </c>
      <c r="F65" s="9"/>
      <c r="G65" s="16">
        <v>78977272500</v>
      </c>
      <c r="H65" s="9"/>
      <c r="I65" s="16">
        <v>-6014002500</v>
      </c>
      <c r="J65" s="9"/>
      <c r="K65" s="16">
        <v>1000000</v>
      </c>
      <c r="L65" s="9"/>
      <c r="M65" s="16">
        <v>72963270000</v>
      </c>
      <c r="N65" s="9"/>
      <c r="O65" s="16">
        <v>78977272500</v>
      </c>
      <c r="P65" s="9"/>
      <c r="Q65" s="16">
        <v>-6014002500</v>
      </c>
    </row>
    <row r="66" spans="1:17" ht="19.5" x14ac:dyDescent="0.5">
      <c r="A66" s="24" t="s">
        <v>43</v>
      </c>
      <c r="C66" s="16">
        <v>2708475</v>
      </c>
      <c r="D66" s="9"/>
      <c r="E66" s="16">
        <v>15481067549</v>
      </c>
      <c r="F66" s="9"/>
      <c r="G66" s="16">
        <v>17904191165</v>
      </c>
      <c r="H66" s="9"/>
      <c r="I66" s="16">
        <v>-2423123615</v>
      </c>
      <c r="J66" s="9"/>
      <c r="K66" s="16">
        <v>2708475</v>
      </c>
      <c r="L66" s="9"/>
      <c r="M66" s="16">
        <v>15481067549</v>
      </c>
      <c r="N66" s="9"/>
      <c r="O66" s="16">
        <v>17904191165</v>
      </c>
      <c r="P66" s="9"/>
      <c r="Q66" s="16">
        <v>-2423123615</v>
      </c>
    </row>
    <row r="67" spans="1:17" ht="19.5" x14ac:dyDescent="0.5">
      <c r="A67" s="24" t="s">
        <v>18</v>
      </c>
      <c r="C67" s="16">
        <v>31399892</v>
      </c>
      <c r="D67" s="9"/>
      <c r="E67" s="16">
        <v>93327057301</v>
      </c>
      <c r="F67" s="9"/>
      <c r="G67" s="16">
        <v>101555623613</v>
      </c>
      <c r="H67" s="9"/>
      <c r="I67" s="16">
        <v>-8228566311</v>
      </c>
      <c r="J67" s="9"/>
      <c r="K67" s="16">
        <v>31399892</v>
      </c>
      <c r="L67" s="9"/>
      <c r="M67" s="16">
        <v>93327057301</v>
      </c>
      <c r="N67" s="9"/>
      <c r="O67" s="16">
        <v>101555623613</v>
      </c>
      <c r="P67" s="9"/>
      <c r="Q67" s="16">
        <v>-8228566311</v>
      </c>
    </row>
    <row r="68" spans="1:17" ht="19.5" x14ac:dyDescent="0.5">
      <c r="A68" s="24" t="s">
        <v>24</v>
      </c>
      <c r="C68" s="16">
        <v>27440000</v>
      </c>
      <c r="D68" s="9"/>
      <c r="E68" s="16">
        <v>116389815444</v>
      </c>
      <c r="F68" s="9"/>
      <c r="G68" s="16">
        <v>139111333200</v>
      </c>
      <c r="H68" s="9"/>
      <c r="I68" s="16">
        <v>-22721517756</v>
      </c>
      <c r="J68" s="9"/>
      <c r="K68" s="16">
        <v>27440000</v>
      </c>
      <c r="L68" s="9"/>
      <c r="M68" s="16">
        <v>116389815444</v>
      </c>
      <c r="N68" s="9"/>
      <c r="O68" s="16">
        <v>139111333200</v>
      </c>
      <c r="P68" s="9"/>
      <c r="Q68" s="16">
        <v>-22721517756</v>
      </c>
    </row>
    <row r="69" spans="1:17" ht="19.5" x14ac:dyDescent="0.5">
      <c r="A69" s="24" t="s">
        <v>25</v>
      </c>
      <c r="C69" s="16">
        <v>70247</v>
      </c>
      <c r="D69" s="9"/>
      <c r="E69" s="16">
        <v>69829030</v>
      </c>
      <c r="F69" s="9"/>
      <c r="G69" s="16">
        <v>70310777</v>
      </c>
      <c r="H69" s="9"/>
      <c r="I69" s="16">
        <v>-481746</v>
      </c>
      <c r="J69" s="9"/>
      <c r="K69" s="16">
        <v>70247</v>
      </c>
      <c r="L69" s="9"/>
      <c r="M69" s="16">
        <v>69829030</v>
      </c>
      <c r="N69" s="9"/>
      <c r="O69" s="16">
        <v>70310777</v>
      </c>
      <c r="P69" s="9"/>
      <c r="Q69" s="16">
        <v>-481746</v>
      </c>
    </row>
    <row r="70" spans="1:17" ht="19.5" x14ac:dyDescent="0.5">
      <c r="A70" s="24" t="s">
        <v>76</v>
      </c>
      <c r="C70" s="16">
        <v>4067871</v>
      </c>
      <c r="D70" s="9"/>
      <c r="E70" s="16">
        <v>43469422051</v>
      </c>
      <c r="F70" s="9"/>
      <c r="G70" s="16">
        <v>51637629729</v>
      </c>
      <c r="H70" s="9"/>
      <c r="I70" s="16">
        <v>-8168207677</v>
      </c>
      <c r="J70" s="9"/>
      <c r="K70" s="16">
        <v>4067871</v>
      </c>
      <c r="L70" s="9"/>
      <c r="M70" s="16">
        <v>43469422051</v>
      </c>
      <c r="N70" s="9"/>
      <c r="O70" s="16">
        <v>51637629729</v>
      </c>
      <c r="P70" s="9"/>
      <c r="Q70" s="16">
        <v>-8168207677</v>
      </c>
    </row>
    <row r="71" spans="1:17" ht="19.5" x14ac:dyDescent="0.5">
      <c r="A71" s="24" t="s">
        <v>156</v>
      </c>
      <c r="C71" s="16">
        <v>11162523</v>
      </c>
      <c r="D71" s="9"/>
      <c r="E71" s="16">
        <v>48379022133</v>
      </c>
      <c r="F71" s="9"/>
      <c r="G71" s="16">
        <v>53326264018</v>
      </c>
      <c r="H71" s="9"/>
      <c r="I71" s="16">
        <v>-4947241884</v>
      </c>
      <c r="J71" s="9"/>
      <c r="K71" s="16">
        <v>11162523</v>
      </c>
      <c r="L71" s="9"/>
      <c r="M71" s="16">
        <v>48379022133</v>
      </c>
      <c r="N71" s="9"/>
      <c r="O71" s="16">
        <v>53326264018</v>
      </c>
      <c r="P71" s="9"/>
      <c r="Q71" s="16">
        <v>-4947241884</v>
      </c>
    </row>
    <row r="72" spans="1:17" ht="19.5" x14ac:dyDescent="0.5">
      <c r="A72" s="24" t="s">
        <v>61</v>
      </c>
      <c r="C72" s="16">
        <v>1501861</v>
      </c>
      <c r="D72" s="9"/>
      <c r="E72" s="16">
        <v>21229392462</v>
      </c>
      <c r="F72" s="9"/>
      <c r="G72" s="16">
        <v>20803378472</v>
      </c>
      <c r="H72" s="9"/>
      <c r="I72" s="16">
        <v>426013952</v>
      </c>
      <c r="J72" s="9"/>
      <c r="K72" s="16">
        <v>1501861</v>
      </c>
      <c r="L72" s="9"/>
      <c r="M72" s="16">
        <v>21229392462</v>
      </c>
      <c r="N72" s="9"/>
      <c r="O72" s="16">
        <v>20803378472</v>
      </c>
      <c r="P72" s="9"/>
      <c r="Q72" s="16">
        <v>426013952</v>
      </c>
    </row>
    <row r="73" spans="1:17" ht="19.5" x14ac:dyDescent="0.5">
      <c r="A73" s="24" t="s">
        <v>52</v>
      </c>
      <c r="C73" s="16">
        <v>7489800</v>
      </c>
      <c r="D73" s="9"/>
      <c r="E73" s="16">
        <v>99766158246</v>
      </c>
      <c r="F73" s="9"/>
      <c r="G73" s="16">
        <v>108551536389</v>
      </c>
      <c r="H73" s="9"/>
      <c r="I73" s="16">
        <v>-8785378143</v>
      </c>
      <c r="J73" s="9"/>
      <c r="K73" s="16">
        <v>7489800</v>
      </c>
      <c r="L73" s="9"/>
      <c r="M73" s="16">
        <v>99766158246</v>
      </c>
      <c r="N73" s="9"/>
      <c r="O73" s="16">
        <v>108551536389</v>
      </c>
      <c r="P73" s="9"/>
      <c r="Q73" s="16">
        <v>-8785378143</v>
      </c>
    </row>
    <row r="74" spans="1:17" ht="19.5" thickBot="1" x14ac:dyDescent="0.5">
      <c r="C74" s="9"/>
      <c r="D74" s="9"/>
      <c r="E74" s="7">
        <f>SUM(E8:E73)</f>
        <v>12294313365606</v>
      </c>
      <c r="F74" s="9"/>
      <c r="G74" s="7">
        <f>SUM(G8:G73)</f>
        <v>13553586765509</v>
      </c>
      <c r="H74" s="9"/>
      <c r="I74" s="7">
        <f>SUM(I8:I73)</f>
        <v>-1259273399903</v>
      </c>
      <c r="J74" s="9"/>
      <c r="K74" s="9"/>
      <c r="L74" s="9"/>
      <c r="M74" s="7">
        <f>SUM(M8:M73)</f>
        <v>12294313365606</v>
      </c>
      <c r="N74" s="9"/>
      <c r="O74" s="7">
        <f>SUM(O8:O73)</f>
        <v>13553586765509</v>
      </c>
      <c r="P74" s="9"/>
      <c r="Q74" s="28">
        <f>SUM(Q8:Q73)</f>
        <v>-1259273399903</v>
      </c>
    </row>
    <row r="75" spans="1:17" ht="19.5" thickTop="1" x14ac:dyDescent="0.45">
      <c r="C75" s="9"/>
      <c r="D75" s="9"/>
      <c r="E75" s="16"/>
      <c r="F75" s="9"/>
      <c r="G75" s="16"/>
      <c r="H75" s="9"/>
      <c r="I75" s="9"/>
      <c r="J75" s="9"/>
      <c r="K75" s="9"/>
      <c r="L75" s="9"/>
      <c r="M75" s="9"/>
      <c r="N75" s="9"/>
      <c r="O75" s="5"/>
      <c r="P75" s="9"/>
      <c r="Q75" s="9"/>
    </row>
    <row r="76" spans="1:17" x14ac:dyDescent="0.45">
      <c r="C76" s="9"/>
      <c r="D76" s="9"/>
      <c r="E76" s="5"/>
      <c r="F76" s="9"/>
      <c r="G76" s="16"/>
      <c r="H76" s="9"/>
      <c r="I76" s="16"/>
      <c r="J76" s="9"/>
      <c r="K76" s="9"/>
      <c r="L76" s="9"/>
      <c r="M76" s="9"/>
      <c r="N76" s="9"/>
      <c r="O76" s="5"/>
      <c r="P76" s="9"/>
      <c r="Q76" s="9"/>
    </row>
    <row r="77" spans="1:17" x14ac:dyDescent="0.45">
      <c r="C77" s="9"/>
      <c r="D77" s="9"/>
      <c r="E77" s="16"/>
      <c r="F77" s="9"/>
      <c r="G77" s="16"/>
      <c r="H77" s="9"/>
      <c r="I77" s="16"/>
      <c r="J77" s="9"/>
      <c r="K77" s="9"/>
      <c r="L77" s="9"/>
      <c r="M77" s="9"/>
      <c r="N77" s="9"/>
      <c r="O77" s="16"/>
      <c r="P77" s="9"/>
      <c r="Q77" s="9"/>
    </row>
    <row r="78" spans="1:17" x14ac:dyDescent="0.45">
      <c r="C78" s="9"/>
      <c r="D78" s="9"/>
      <c r="E78" s="16"/>
      <c r="F78" s="9"/>
      <c r="G78" s="16"/>
      <c r="H78" s="9"/>
      <c r="I78" s="16"/>
      <c r="J78" s="9"/>
      <c r="K78" s="9"/>
      <c r="L78" s="9"/>
      <c r="M78" s="9"/>
      <c r="N78" s="9"/>
      <c r="O78" s="16"/>
      <c r="P78" s="9"/>
      <c r="Q78" s="9"/>
    </row>
    <row r="79" spans="1:17" x14ac:dyDescent="0.45">
      <c r="C79" s="9"/>
      <c r="D79" s="9"/>
      <c r="E79" s="16"/>
      <c r="F79" s="9"/>
      <c r="G79" s="16"/>
      <c r="H79" s="9"/>
      <c r="I79" s="16"/>
      <c r="J79" s="9"/>
      <c r="K79" s="9"/>
      <c r="L79" s="9"/>
      <c r="M79" s="9"/>
      <c r="N79" s="9"/>
      <c r="O79" s="16"/>
      <c r="P79" s="9"/>
      <c r="Q79" s="9"/>
    </row>
    <row r="80" spans="1:17" x14ac:dyDescent="0.45">
      <c r="C80" s="9"/>
      <c r="D80" s="9"/>
      <c r="E80" s="16"/>
      <c r="F80" s="9"/>
      <c r="G80" s="16"/>
      <c r="H80" s="9"/>
      <c r="I80" s="16"/>
      <c r="J80" s="9"/>
      <c r="K80" s="9"/>
      <c r="L80" s="9"/>
      <c r="M80" s="9"/>
      <c r="N80" s="9"/>
      <c r="O80" s="16"/>
      <c r="P80" s="9"/>
      <c r="Q80" s="9"/>
    </row>
    <row r="81" spans="3:17" x14ac:dyDescent="0.45">
      <c r="C81" s="9"/>
      <c r="D81" s="9"/>
      <c r="E81" s="16"/>
      <c r="F81" s="9"/>
      <c r="G81" s="16"/>
      <c r="H81" s="9"/>
      <c r="I81" s="16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16"/>
      <c r="F82" s="9"/>
      <c r="G82" s="16"/>
      <c r="H82" s="9"/>
      <c r="I82" s="16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16"/>
      <c r="F83" s="9"/>
      <c r="G83" s="9"/>
      <c r="H83" s="9"/>
      <c r="I83" s="9"/>
      <c r="J83" s="9"/>
      <c r="K83" s="16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16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16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 x14ac:dyDescent="0.4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3:17" x14ac:dyDescent="0.4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3:17" x14ac:dyDescent="0.4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3:17" x14ac:dyDescent="0.4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3:17" x14ac:dyDescent="0.4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3:17" x14ac:dyDescent="0.4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3:17" x14ac:dyDescent="0.4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3:17" x14ac:dyDescent="0.4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3:17" x14ac:dyDescent="0.4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3:17" x14ac:dyDescent="0.4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3:17" x14ac:dyDescent="0.4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88"/>
  <sheetViews>
    <sheetView rightToLeft="1" view="pageBreakPreview" zoomScale="60" zoomScaleNormal="87" workbookViewId="0">
      <selection activeCell="AA8" sqref="AA8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10" customWidth="1"/>
    <col min="22" max="22" width="1" style="10" customWidth="1"/>
    <col min="23" max="26" width="9.140625" style="10"/>
    <col min="27" max="27" width="19" style="10" bestFit="1" customWidth="1"/>
    <col min="28" max="16384" width="9.140625" style="10"/>
  </cols>
  <sheetData>
    <row r="2" spans="1:27" ht="30" x14ac:dyDescent="0.45">
      <c r="C2" s="4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7" ht="30" x14ac:dyDescent="0.45">
      <c r="C3" s="41" t="s">
        <v>115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7" ht="30" x14ac:dyDescent="0.45">
      <c r="C4" s="44" t="s">
        <v>163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6" spans="1:27" s="17" customFormat="1" ht="20.25" thickBot="1" x14ac:dyDescent="0.5">
      <c r="A6" s="49" t="s">
        <v>3</v>
      </c>
      <c r="C6" s="46" t="s">
        <v>117</v>
      </c>
      <c r="D6" s="46" t="s">
        <v>117</v>
      </c>
      <c r="E6" s="46" t="s">
        <v>117</v>
      </c>
      <c r="F6" s="46" t="s">
        <v>117</v>
      </c>
      <c r="G6" s="46" t="s">
        <v>117</v>
      </c>
      <c r="H6" s="46" t="s">
        <v>117</v>
      </c>
      <c r="I6" s="46" t="s">
        <v>117</v>
      </c>
      <c r="J6" s="46" t="s">
        <v>117</v>
      </c>
      <c r="K6" s="46" t="s">
        <v>117</v>
      </c>
      <c r="M6" s="46" t="s">
        <v>118</v>
      </c>
      <c r="N6" s="46" t="s">
        <v>118</v>
      </c>
      <c r="O6" s="46" t="s">
        <v>118</v>
      </c>
      <c r="P6" s="46" t="s">
        <v>118</v>
      </c>
      <c r="Q6" s="46" t="s">
        <v>118</v>
      </c>
      <c r="R6" s="46" t="s">
        <v>118</v>
      </c>
      <c r="S6" s="46" t="s">
        <v>118</v>
      </c>
      <c r="T6" s="46" t="s">
        <v>118</v>
      </c>
      <c r="U6" s="46" t="s">
        <v>118</v>
      </c>
    </row>
    <row r="7" spans="1:27" s="17" customFormat="1" ht="19.5" x14ac:dyDescent="0.45">
      <c r="A7" s="49" t="s">
        <v>3</v>
      </c>
      <c r="C7" s="51" t="s">
        <v>136</v>
      </c>
      <c r="E7" s="51" t="s">
        <v>137</v>
      </c>
      <c r="G7" s="51" t="s">
        <v>138</v>
      </c>
      <c r="I7" s="51" t="s">
        <v>86</v>
      </c>
      <c r="K7" s="51" t="s">
        <v>139</v>
      </c>
      <c r="M7" s="51" t="s">
        <v>136</v>
      </c>
      <c r="O7" s="51" t="s">
        <v>137</v>
      </c>
      <c r="Q7" s="51" t="s">
        <v>138</v>
      </c>
      <c r="S7" s="51" t="s">
        <v>86</v>
      </c>
      <c r="U7" s="51" t="s">
        <v>139</v>
      </c>
    </row>
    <row r="8" spans="1:27" ht="21" x14ac:dyDescent="0.55000000000000004">
      <c r="A8" s="12" t="s">
        <v>57</v>
      </c>
      <c r="C8" s="16">
        <v>0</v>
      </c>
      <c r="D8" s="9"/>
      <c r="E8" s="16">
        <v>-10684266914</v>
      </c>
      <c r="F8" s="9"/>
      <c r="G8" s="16">
        <v>-446292286</v>
      </c>
      <c r="H8" s="9"/>
      <c r="I8" s="16">
        <f>C8+E8+G8</f>
        <v>-11130559200</v>
      </c>
      <c r="J8" s="9"/>
      <c r="K8" s="6">
        <f>I8/-1187949515191</f>
        <v>9.3695557409360242E-3</v>
      </c>
      <c r="L8" s="9"/>
      <c r="M8" s="16">
        <v>0</v>
      </c>
      <c r="N8" s="9"/>
      <c r="O8" s="16">
        <v>-10684266914</v>
      </c>
      <c r="P8" s="9"/>
      <c r="Q8" s="16">
        <v>-446292286</v>
      </c>
      <c r="R8" s="9"/>
      <c r="S8" s="16">
        <f>M8+O8+Q8</f>
        <v>-11130559200</v>
      </c>
      <c r="U8" s="6">
        <f>S8/-1187949515191</f>
        <v>9.3695557409360242E-3</v>
      </c>
      <c r="AA8" s="16"/>
    </row>
    <row r="9" spans="1:27" ht="21" x14ac:dyDescent="0.55000000000000004">
      <c r="A9" s="12" t="s">
        <v>46</v>
      </c>
      <c r="C9" s="16">
        <v>0</v>
      </c>
      <c r="D9" s="9"/>
      <c r="E9" s="16">
        <v>-6053764516</v>
      </c>
      <c r="F9" s="9"/>
      <c r="G9" s="16">
        <v>-249654182</v>
      </c>
      <c r="H9" s="9"/>
      <c r="I9" s="16">
        <f t="shared" ref="I9:I72" si="0">C9+E9+G9</f>
        <v>-6303418698</v>
      </c>
      <c r="J9" s="9"/>
      <c r="K9" s="6">
        <f t="shared" ref="K9:K72" si="1">I9/-1187949515191</f>
        <v>5.3061334824371963E-3</v>
      </c>
      <c r="L9" s="9"/>
      <c r="M9" s="16">
        <v>0</v>
      </c>
      <c r="N9" s="9"/>
      <c r="O9" s="16">
        <v>-6053764516</v>
      </c>
      <c r="P9" s="9"/>
      <c r="Q9" s="16">
        <v>-249654182</v>
      </c>
      <c r="R9" s="9"/>
      <c r="S9" s="16">
        <f t="shared" ref="S9:S72" si="2">M9+O9+Q9</f>
        <v>-6303418698</v>
      </c>
      <c r="U9" s="6">
        <f t="shared" ref="U9:U72" si="3">S9/-1187949515191</f>
        <v>5.3061334824371963E-3</v>
      </c>
    </row>
    <row r="10" spans="1:27" ht="21" x14ac:dyDescent="0.55000000000000004">
      <c r="A10" s="12" t="s">
        <v>45</v>
      </c>
      <c r="C10" s="16">
        <v>0</v>
      </c>
      <c r="D10" s="9"/>
      <c r="E10" s="16">
        <v>3463842424</v>
      </c>
      <c r="F10" s="9"/>
      <c r="G10" s="16">
        <v>508319729</v>
      </c>
      <c r="H10" s="9"/>
      <c r="I10" s="16">
        <f t="shared" si="0"/>
        <v>3972162153</v>
      </c>
      <c r="J10" s="9"/>
      <c r="K10" s="6">
        <f t="shared" si="1"/>
        <v>-3.3437129290476209E-3</v>
      </c>
      <c r="L10" s="9"/>
      <c r="M10" s="16">
        <v>0</v>
      </c>
      <c r="N10" s="9"/>
      <c r="O10" s="16">
        <v>3463842424</v>
      </c>
      <c r="P10" s="9"/>
      <c r="Q10" s="16">
        <v>508319729</v>
      </c>
      <c r="R10" s="9"/>
      <c r="S10" s="16">
        <f t="shared" si="2"/>
        <v>3972162153</v>
      </c>
      <c r="U10" s="6">
        <f t="shared" si="3"/>
        <v>-3.3437129290476209E-3</v>
      </c>
    </row>
    <row r="11" spans="1:27" ht="21" x14ac:dyDescent="0.55000000000000004">
      <c r="A11" s="12" t="s">
        <v>31</v>
      </c>
      <c r="C11" s="16">
        <v>0</v>
      </c>
      <c r="D11" s="9"/>
      <c r="E11" s="16">
        <v>-83395985232</v>
      </c>
      <c r="F11" s="9"/>
      <c r="G11" s="16">
        <v>-1321791990</v>
      </c>
      <c r="H11" s="9"/>
      <c r="I11" s="16">
        <f t="shared" si="0"/>
        <v>-84717777222</v>
      </c>
      <c r="J11" s="9"/>
      <c r="K11" s="6">
        <f t="shared" si="1"/>
        <v>7.1314290833629376E-2</v>
      </c>
      <c r="L11" s="9"/>
      <c r="M11" s="16">
        <v>0</v>
      </c>
      <c r="N11" s="9"/>
      <c r="O11" s="16">
        <v>-83395985232</v>
      </c>
      <c r="P11" s="9"/>
      <c r="Q11" s="16">
        <v>-1321791990</v>
      </c>
      <c r="R11" s="9"/>
      <c r="S11" s="16">
        <f t="shared" si="2"/>
        <v>-84717777222</v>
      </c>
      <c r="U11" s="6">
        <f t="shared" si="3"/>
        <v>7.1314290833629376E-2</v>
      </c>
    </row>
    <row r="12" spans="1:27" ht="21" x14ac:dyDescent="0.55000000000000004">
      <c r="A12" s="12" t="s">
        <v>74</v>
      </c>
      <c r="C12" s="16">
        <v>0</v>
      </c>
      <c r="D12" s="9"/>
      <c r="E12" s="16">
        <v>-10673053503</v>
      </c>
      <c r="F12" s="9"/>
      <c r="G12" s="16">
        <v>-4149174108</v>
      </c>
      <c r="H12" s="9"/>
      <c r="I12" s="16">
        <f t="shared" si="0"/>
        <v>-14822227611</v>
      </c>
      <c r="J12" s="9"/>
      <c r="K12" s="6">
        <f t="shared" si="1"/>
        <v>1.2477152792656231E-2</v>
      </c>
      <c r="L12" s="9"/>
      <c r="M12" s="16">
        <v>0</v>
      </c>
      <c r="N12" s="9"/>
      <c r="O12" s="16">
        <v>-10673053503</v>
      </c>
      <c r="P12" s="9"/>
      <c r="Q12" s="16">
        <v>-4149174108</v>
      </c>
      <c r="R12" s="9"/>
      <c r="S12" s="16">
        <f t="shared" si="2"/>
        <v>-14822227611</v>
      </c>
      <c r="U12" s="6">
        <f t="shared" si="3"/>
        <v>1.2477152792656231E-2</v>
      </c>
    </row>
    <row r="13" spans="1:27" ht="21" x14ac:dyDescent="0.55000000000000004">
      <c r="A13" s="12" t="s">
        <v>66</v>
      </c>
      <c r="C13" s="16">
        <v>0</v>
      </c>
      <c r="D13" s="9"/>
      <c r="E13" s="16">
        <v>0</v>
      </c>
      <c r="F13" s="9"/>
      <c r="G13" s="16">
        <v>5367870145</v>
      </c>
      <c r="H13" s="9"/>
      <c r="I13" s="16">
        <f t="shared" si="0"/>
        <v>5367870145</v>
      </c>
      <c r="J13" s="9"/>
      <c r="K13" s="6">
        <f t="shared" si="1"/>
        <v>-4.5186012337712408E-3</v>
      </c>
      <c r="L13" s="9"/>
      <c r="M13" s="16">
        <v>0</v>
      </c>
      <c r="N13" s="9"/>
      <c r="O13" s="16">
        <v>0</v>
      </c>
      <c r="P13" s="9"/>
      <c r="Q13" s="16">
        <v>5367870145</v>
      </c>
      <c r="R13" s="9"/>
      <c r="S13" s="16">
        <f t="shared" si="2"/>
        <v>5367870145</v>
      </c>
      <c r="U13" s="6">
        <f t="shared" si="3"/>
        <v>-4.5186012337712408E-3</v>
      </c>
    </row>
    <row r="14" spans="1:27" ht="21" x14ac:dyDescent="0.55000000000000004">
      <c r="A14" s="12" t="s">
        <v>154</v>
      </c>
      <c r="C14" s="16">
        <v>0</v>
      </c>
      <c r="D14" s="9"/>
      <c r="E14" s="16">
        <v>0</v>
      </c>
      <c r="F14" s="9"/>
      <c r="G14" s="16">
        <v>16201698</v>
      </c>
      <c r="H14" s="9"/>
      <c r="I14" s="16">
        <f t="shared" si="0"/>
        <v>16201698</v>
      </c>
      <c r="J14" s="9"/>
      <c r="K14" s="6">
        <f t="shared" si="1"/>
        <v>-1.3638372500530943E-5</v>
      </c>
      <c r="L14" s="9"/>
      <c r="M14" s="16">
        <v>0</v>
      </c>
      <c r="N14" s="9"/>
      <c r="O14" s="16">
        <v>0</v>
      </c>
      <c r="P14" s="9"/>
      <c r="Q14" s="16">
        <v>16201698</v>
      </c>
      <c r="R14" s="9"/>
      <c r="S14" s="16">
        <f t="shared" si="2"/>
        <v>16201698</v>
      </c>
      <c r="U14" s="6">
        <f t="shared" si="3"/>
        <v>-1.3638372500530943E-5</v>
      </c>
    </row>
    <row r="15" spans="1:27" ht="21" x14ac:dyDescent="0.55000000000000004">
      <c r="A15" s="12" t="s">
        <v>70</v>
      </c>
      <c r="C15" s="16">
        <v>0</v>
      </c>
      <c r="D15" s="9"/>
      <c r="E15" s="16">
        <v>0</v>
      </c>
      <c r="F15" s="9"/>
      <c r="G15" s="16">
        <v>131007</v>
      </c>
      <c r="H15" s="9"/>
      <c r="I15" s="16">
        <f t="shared" si="0"/>
        <v>131007</v>
      </c>
      <c r="J15" s="9"/>
      <c r="K15" s="6">
        <f t="shared" si="1"/>
        <v>-1.1027993894078616E-7</v>
      </c>
      <c r="L15" s="9"/>
      <c r="M15" s="16">
        <v>0</v>
      </c>
      <c r="N15" s="9"/>
      <c r="O15" s="16">
        <v>0</v>
      </c>
      <c r="P15" s="9"/>
      <c r="Q15" s="16">
        <v>131007</v>
      </c>
      <c r="R15" s="9"/>
      <c r="S15" s="16">
        <f t="shared" si="2"/>
        <v>131007</v>
      </c>
      <c r="U15" s="6">
        <f t="shared" si="3"/>
        <v>-1.1027993894078616E-7</v>
      </c>
    </row>
    <row r="16" spans="1:27" ht="21" x14ac:dyDescent="0.55000000000000004">
      <c r="A16" s="12" t="s">
        <v>49</v>
      </c>
      <c r="C16" s="16">
        <v>0</v>
      </c>
      <c r="D16" s="9"/>
      <c r="E16" s="16">
        <v>-109703358972</v>
      </c>
      <c r="F16" s="9"/>
      <c r="G16" s="16">
        <v>-4473224692</v>
      </c>
      <c r="H16" s="9"/>
      <c r="I16" s="16">
        <f t="shared" si="0"/>
        <v>-114176583664</v>
      </c>
      <c r="J16" s="9"/>
      <c r="K16" s="6">
        <f t="shared" si="1"/>
        <v>9.6112319761031725E-2</v>
      </c>
      <c r="L16" s="9"/>
      <c r="M16" s="16">
        <v>0</v>
      </c>
      <c r="N16" s="9"/>
      <c r="O16" s="16">
        <v>-109703358972</v>
      </c>
      <c r="P16" s="9"/>
      <c r="Q16" s="16">
        <v>-4473224692</v>
      </c>
      <c r="R16" s="9"/>
      <c r="S16" s="16">
        <f t="shared" si="2"/>
        <v>-114176583664</v>
      </c>
      <c r="U16" s="6">
        <f t="shared" si="3"/>
        <v>9.6112319761031725E-2</v>
      </c>
    </row>
    <row r="17" spans="1:21" ht="21" x14ac:dyDescent="0.55000000000000004">
      <c r="A17" s="12" t="s">
        <v>48</v>
      </c>
      <c r="C17" s="16">
        <v>0</v>
      </c>
      <c r="D17" s="9"/>
      <c r="E17" s="16">
        <v>-73081088046</v>
      </c>
      <c r="F17" s="9"/>
      <c r="G17" s="16">
        <v>-6036173112</v>
      </c>
      <c r="H17" s="9"/>
      <c r="I17" s="16">
        <f t="shared" si="0"/>
        <v>-79117261158</v>
      </c>
      <c r="J17" s="9"/>
      <c r="K17" s="6">
        <f t="shared" si="1"/>
        <v>6.6599851379441341E-2</v>
      </c>
      <c r="L17" s="9"/>
      <c r="M17" s="16">
        <v>0</v>
      </c>
      <c r="N17" s="9"/>
      <c r="O17" s="16">
        <v>-73081088046</v>
      </c>
      <c r="P17" s="9"/>
      <c r="Q17" s="16">
        <v>-6036173112</v>
      </c>
      <c r="R17" s="9"/>
      <c r="S17" s="16">
        <f t="shared" si="2"/>
        <v>-79117261158</v>
      </c>
      <c r="U17" s="6">
        <f t="shared" si="3"/>
        <v>6.6599851379441341E-2</v>
      </c>
    </row>
    <row r="18" spans="1:21" ht="21" x14ac:dyDescent="0.55000000000000004">
      <c r="A18" s="12" t="s">
        <v>23</v>
      </c>
      <c r="C18" s="16">
        <v>0</v>
      </c>
      <c r="D18" s="9"/>
      <c r="E18" s="16">
        <v>0</v>
      </c>
      <c r="F18" s="9"/>
      <c r="G18" s="16">
        <v>-420918660</v>
      </c>
      <c r="H18" s="9"/>
      <c r="I18" s="16">
        <f t="shared" si="0"/>
        <v>-420918660</v>
      </c>
      <c r="J18" s="9"/>
      <c r="K18" s="6">
        <f t="shared" si="1"/>
        <v>3.543236935723857E-4</v>
      </c>
      <c r="L18" s="9"/>
      <c r="M18" s="16">
        <v>0</v>
      </c>
      <c r="N18" s="9"/>
      <c r="O18" s="16">
        <v>0</v>
      </c>
      <c r="P18" s="9"/>
      <c r="Q18" s="16">
        <v>-420918660</v>
      </c>
      <c r="R18" s="9"/>
      <c r="S18" s="16">
        <f t="shared" si="2"/>
        <v>-420918660</v>
      </c>
      <c r="U18" s="6">
        <f t="shared" si="3"/>
        <v>3.543236935723857E-4</v>
      </c>
    </row>
    <row r="19" spans="1:21" ht="21" x14ac:dyDescent="0.55000000000000004">
      <c r="A19" s="12" t="s">
        <v>25</v>
      </c>
      <c r="C19" s="16">
        <v>0</v>
      </c>
      <c r="D19" s="9"/>
      <c r="E19" s="16">
        <v>0</v>
      </c>
      <c r="F19" s="9"/>
      <c r="G19" s="16">
        <v>481747</v>
      </c>
      <c r="H19" s="9"/>
      <c r="I19" s="16">
        <f t="shared" si="0"/>
        <v>481747</v>
      </c>
      <c r="J19" s="9"/>
      <c r="K19" s="6">
        <f t="shared" si="1"/>
        <v>-4.0552817593645311E-7</v>
      </c>
      <c r="L19" s="9"/>
      <c r="M19" s="16">
        <v>0</v>
      </c>
      <c r="N19" s="9"/>
      <c r="O19" s="16">
        <v>0</v>
      </c>
      <c r="P19" s="9"/>
      <c r="Q19" s="16">
        <v>481747</v>
      </c>
      <c r="R19" s="9"/>
      <c r="S19" s="16">
        <f t="shared" si="2"/>
        <v>481747</v>
      </c>
      <c r="U19" s="6">
        <f t="shared" si="3"/>
        <v>-4.0552817593645311E-7</v>
      </c>
    </row>
    <row r="20" spans="1:21" ht="21" x14ac:dyDescent="0.55000000000000004">
      <c r="A20" s="12" t="s">
        <v>71</v>
      </c>
      <c r="C20" s="16">
        <v>0</v>
      </c>
      <c r="D20" s="9"/>
      <c r="E20" s="16">
        <v>0</v>
      </c>
      <c r="F20" s="9"/>
      <c r="G20" s="16">
        <v>-286427814</v>
      </c>
      <c r="H20" s="9"/>
      <c r="I20" s="16">
        <f t="shared" si="0"/>
        <v>-286427814</v>
      </c>
      <c r="J20" s="9"/>
      <c r="K20" s="6">
        <f t="shared" si="1"/>
        <v>2.4111109970354909E-4</v>
      </c>
      <c r="L20" s="9"/>
      <c r="M20" s="16">
        <v>0</v>
      </c>
      <c r="N20" s="9"/>
      <c r="O20" s="16">
        <v>0</v>
      </c>
      <c r="P20" s="9"/>
      <c r="Q20" s="16">
        <v>-286427814</v>
      </c>
      <c r="R20" s="9"/>
      <c r="S20" s="16">
        <f t="shared" si="2"/>
        <v>-286427814</v>
      </c>
      <c r="U20" s="6">
        <f t="shared" si="3"/>
        <v>2.4111109970354909E-4</v>
      </c>
    </row>
    <row r="21" spans="1:21" ht="21" x14ac:dyDescent="0.55000000000000004">
      <c r="A21" s="12" t="s">
        <v>15</v>
      </c>
      <c r="C21" s="16">
        <v>6952542641</v>
      </c>
      <c r="D21" s="9"/>
      <c r="E21" s="16">
        <v>13197177611</v>
      </c>
      <c r="F21" s="9"/>
      <c r="G21" s="16">
        <v>5489461926</v>
      </c>
      <c r="H21" s="9"/>
      <c r="I21" s="16">
        <f t="shared" si="0"/>
        <v>25639182178</v>
      </c>
      <c r="J21" s="9"/>
      <c r="K21" s="6">
        <f t="shared" si="1"/>
        <v>-2.1582720351443301E-2</v>
      </c>
      <c r="L21" s="9"/>
      <c r="M21" s="16">
        <v>6952542641</v>
      </c>
      <c r="N21" s="9"/>
      <c r="O21" s="16">
        <v>13197177611</v>
      </c>
      <c r="P21" s="9"/>
      <c r="Q21" s="16">
        <v>5489461926</v>
      </c>
      <c r="R21" s="9"/>
      <c r="S21" s="16">
        <f t="shared" si="2"/>
        <v>25639182178</v>
      </c>
      <c r="U21" s="6">
        <f t="shared" si="3"/>
        <v>-2.1582720351443301E-2</v>
      </c>
    </row>
    <row r="22" spans="1:21" ht="21" x14ac:dyDescent="0.55000000000000004">
      <c r="A22" s="12" t="s">
        <v>36</v>
      </c>
      <c r="C22" s="16">
        <v>0</v>
      </c>
      <c r="D22" s="9"/>
      <c r="E22" s="16">
        <v>-62774477234</v>
      </c>
      <c r="F22" s="9"/>
      <c r="G22" s="16">
        <v>-1232085291</v>
      </c>
      <c r="H22" s="9"/>
      <c r="I22" s="16">
        <f t="shared" si="0"/>
        <v>-64006562525</v>
      </c>
      <c r="J22" s="9"/>
      <c r="K22" s="6">
        <f t="shared" si="1"/>
        <v>5.3879867541937541E-2</v>
      </c>
      <c r="L22" s="9"/>
      <c r="M22" s="16">
        <v>0</v>
      </c>
      <c r="N22" s="9"/>
      <c r="O22" s="16">
        <v>-62774477234</v>
      </c>
      <c r="P22" s="9"/>
      <c r="Q22" s="16">
        <v>-1232085291</v>
      </c>
      <c r="R22" s="9"/>
      <c r="S22" s="16">
        <f t="shared" si="2"/>
        <v>-64006562525</v>
      </c>
      <c r="U22" s="6">
        <f t="shared" si="3"/>
        <v>5.3879867541937541E-2</v>
      </c>
    </row>
    <row r="23" spans="1:21" ht="21" x14ac:dyDescent="0.55000000000000004">
      <c r="A23" s="12" t="s">
        <v>78</v>
      </c>
      <c r="C23" s="16">
        <v>0</v>
      </c>
      <c r="D23" s="9"/>
      <c r="E23" s="16">
        <v>-86821520964</v>
      </c>
      <c r="F23" s="9"/>
      <c r="G23" s="16">
        <v>-953539113</v>
      </c>
      <c r="H23" s="9"/>
      <c r="I23" s="16">
        <f t="shared" si="0"/>
        <v>-87775060077</v>
      </c>
      <c r="J23" s="9"/>
      <c r="K23" s="6">
        <f t="shared" si="1"/>
        <v>7.3887870616191481E-2</v>
      </c>
      <c r="L23" s="9"/>
      <c r="M23" s="16">
        <v>0</v>
      </c>
      <c r="N23" s="9"/>
      <c r="O23" s="16">
        <v>-86821520964</v>
      </c>
      <c r="P23" s="9"/>
      <c r="Q23" s="16">
        <v>-953539113</v>
      </c>
      <c r="R23" s="9"/>
      <c r="S23" s="16">
        <f t="shared" si="2"/>
        <v>-87775060077</v>
      </c>
      <c r="U23" s="6">
        <f t="shared" si="3"/>
        <v>7.3887870616191481E-2</v>
      </c>
    </row>
    <row r="24" spans="1:21" ht="21" x14ac:dyDescent="0.55000000000000004">
      <c r="A24" s="12" t="s">
        <v>52</v>
      </c>
      <c r="C24" s="16">
        <v>0</v>
      </c>
      <c r="D24" s="9"/>
      <c r="E24" s="16">
        <v>-8785378143</v>
      </c>
      <c r="F24" s="9"/>
      <c r="G24" s="16">
        <v>-1672099421</v>
      </c>
      <c r="H24" s="9"/>
      <c r="I24" s="16">
        <f t="shared" si="0"/>
        <v>-10457477564</v>
      </c>
      <c r="J24" s="9"/>
      <c r="K24" s="6">
        <f t="shared" si="1"/>
        <v>8.8029646296194954E-3</v>
      </c>
      <c r="L24" s="9"/>
      <c r="M24" s="16">
        <v>0</v>
      </c>
      <c r="N24" s="9"/>
      <c r="O24" s="16">
        <v>-8785378143</v>
      </c>
      <c r="P24" s="9"/>
      <c r="Q24" s="16">
        <v>-1672099421</v>
      </c>
      <c r="R24" s="9"/>
      <c r="S24" s="16">
        <f t="shared" si="2"/>
        <v>-10457477564</v>
      </c>
      <c r="U24" s="6">
        <f t="shared" si="3"/>
        <v>8.8029646296194954E-3</v>
      </c>
    </row>
    <row r="25" spans="1:21" ht="21" x14ac:dyDescent="0.55000000000000004">
      <c r="A25" s="12" t="s">
        <v>40</v>
      </c>
      <c r="C25" s="16">
        <v>0</v>
      </c>
      <c r="D25" s="9"/>
      <c r="E25" s="16">
        <v>-50006933863</v>
      </c>
      <c r="F25" s="9"/>
      <c r="G25" s="16">
        <v>-8502816225</v>
      </c>
      <c r="H25" s="9"/>
      <c r="I25" s="16">
        <f t="shared" si="0"/>
        <v>-58509750088</v>
      </c>
      <c r="J25" s="9"/>
      <c r="K25" s="6">
        <f t="shared" si="1"/>
        <v>4.9252724412781744E-2</v>
      </c>
      <c r="L25" s="9"/>
      <c r="M25" s="16">
        <v>0</v>
      </c>
      <c r="N25" s="9"/>
      <c r="O25" s="16">
        <v>-50006933863</v>
      </c>
      <c r="P25" s="9"/>
      <c r="Q25" s="16">
        <v>-8502816225</v>
      </c>
      <c r="R25" s="9"/>
      <c r="S25" s="16">
        <f t="shared" si="2"/>
        <v>-58509750088</v>
      </c>
      <c r="U25" s="6">
        <f t="shared" si="3"/>
        <v>4.9252724412781744E-2</v>
      </c>
    </row>
    <row r="26" spans="1:21" ht="21" x14ac:dyDescent="0.55000000000000004">
      <c r="A26" s="12" t="s">
        <v>37</v>
      </c>
      <c r="C26" s="16">
        <v>0</v>
      </c>
      <c r="D26" s="9"/>
      <c r="E26" s="16">
        <v>-31169248572</v>
      </c>
      <c r="F26" s="9"/>
      <c r="G26" s="16">
        <v>-1761211099</v>
      </c>
      <c r="H26" s="9"/>
      <c r="I26" s="16">
        <f t="shared" si="0"/>
        <v>-32930459671</v>
      </c>
      <c r="J26" s="9"/>
      <c r="K26" s="6">
        <f t="shared" si="1"/>
        <v>2.7720420144037351E-2</v>
      </c>
      <c r="L26" s="9"/>
      <c r="M26" s="16">
        <v>0</v>
      </c>
      <c r="N26" s="9"/>
      <c r="O26" s="16">
        <v>-31169248572</v>
      </c>
      <c r="P26" s="9"/>
      <c r="Q26" s="16">
        <v>-1761211099</v>
      </c>
      <c r="R26" s="9"/>
      <c r="S26" s="16">
        <f t="shared" si="2"/>
        <v>-32930459671</v>
      </c>
      <c r="U26" s="6">
        <f t="shared" si="3"/>
        <v>2.7720420144037351E-2</v>
      </c>
    </row>
    <row r="27" spans="1:21" ht="21" x14ac:dyDescent="0.55000000000000004">
      <c r="A27" s="12" t="s">
        <v>58</v>
      </c>
      <c r="C27" s="16">
        <v>0</v>
      </c>
      <c r="D27" s="9"/>
      <c r="E27" s="16">
        <v>-1437</v>
      </c>
      <c r="F27" s="9"/>
      <c r="G27" s="16">
        <v>-155904508</v>
      </c>
      <c r="H27" s="9"/>
      <c r="I27" s="16">
        <f t="shared" si="0"/>
        <v>-155905945</v>
      </c>
      <c r="J27" s="9"/>
      <c r="K27" s="6">
        <f t="shared" si="1"/>
        <v>1.3123953754460118E-4</v>
      </c>
      <c r="L27" s="9"/>
      <c r="M27" s="16">
        <v>0</v>
      </c>
      <c r="N27" s="9"/>
      <c r="O27" s="16">
        <v>-1437</v>
      </c>
      <c r="P27" s="9"/>
      <c r="Q27" s="16">
        <v>-155904508</v>
      </c>
      <c r="R27" s="9"/>
      <c r="S27" s="16">
        <f t="shared" si="2"/>
        <v>-155905945</v>
      </c>
      <c r="U27" s="6">
        <f t="shared" si="3"/>
        <v>1.3123953754460118E-4</v>
      </c>
    </row>
    <row r="28" spans="1:21" ht="21" x14ac:dyDescent="0.55000000000000004">
      <c r="A28" s="12" t="s">
        <v>59</v>
      </c>
      <c r="C28" s="16">
        <v>0</v>
      </c>
      <c r="D28" s="9"/>
      <c r="E28" s="16">
        <v>-110220264322</v>
      </c>
      <c r="F28" s="9"/>
      <c r="G28" s="16">
        <v>-10789579716</v>
      </c>
      <c r="H28" s="9"/>
      <c r="I28" s="16">
        <f t="shared" si="0"/>
        <v>-121009844038</v>
      </c>
      <c r="J28" s="9"/>
      <c r="K28" s="6">
        <f t="shared" si="1"/>
        <v>0.10186446687386702</v>
      </c>
      <c r="L28" s="9"/>
      <c r="M28" s="16">
        <v>0</v>
      </c>
      <c r="N28" s="9"/>
      <c r="O28" s="16">
        <v>-110220264322</v>
      </c>
      <c r="P28" s="9"/>
      <c r="Q28" s="16">
        <v>-10789579716</v>
      </c>
      <c r="R28" s="9"/>
      <c r="S28" s="16">
        <f t="shared" si="2"/>
        <v>-121009844038</v>
      </c>
      <c r="U28" s="6">
        <f t="shared" si="3"/>
        <v>0.10186446687386702</v>
      </c>
    </row>
    <row r="29" spans="1:21" ht="21" x14ac:dyDescent="0.55000000000000004">
      <c r="A29" s="12" t="s">
        <v>18</v>
      </c>
      <c r="C29" s="16">
        <v>0</v>
      </c>
      <c r="D29" s="9"/>
      <c r="E29" s="16">
        <v>-8228566311</v>
      </c>
      <c r="F29" s="9"/>
      <c r="G29" s="16">
        <v>2418767328</v>
      </c>
      <c r="H29" s="9"/>
      <c r="I29" s="16">
        <f t="shared" si="0"/>
        <v>-5809798983</v>
      </c>
      <c r="J29" s="9"/>
      <c r="K29" s="6">
        <f t="shared" si="1"/>
        <v>4.890611013941862E-3</v>
      </c>
      <c r="L29" s="9"/>
      <c r="M29" s="16">
        <v>0</v>
      </c>
      <c r="N29" s="9"/>
      <c r="O29" s="16">
        <v>-8228566311</v>
      </c>
      <c r="P29" s="9"/>
      <c r="Q29" s="16">
        <v>2418767328</v>
      </c>
      <c r="R29" s="9"/>
      <c r="S29" s="16">
        <f t="shared" si="2"/>
        <v>-5809798983</v>
      </c>
      <c r="U29" s="6">
        <f t="shared" si="3"/>
        <v>4.890611013941862E-3</v>
      </c>
    </row>
    <row r="30" spans="1:21" ht="21" x14ac:dyDescent="0.55000000000000004">
      <c r="A30" s="12" t="s">
        <v>50</v>
      </c>
      <c r="C30" s="16">
        <v>0</v>
      </c>
      <c r="D30" s="9"/>
      <c r="E30" s="16">
        <v>0</v>
      </c>
      <c r="F30" s="9"/>
      <c r="G30" s="16">
        <v>-11128290517</v>
      </c>
      <c r="H30" s="9"/>
      <c r="I30" s="16">
        <f t="shared" si="0"/>
        <v>-11128290517</v>
      </c>
      <c r="J30" s="9"/>
      <c r="K30" s="6">
        <f t="shared" si="1"/>
        <v>9.3676459939552054E-3</v>
      </c>
      <c r="L30" s="9"/>
      <c r="M30" s="16">
        <v>0</v>
      </c>
      <c r="N30" s="9"/>
      <c r="O30" s="16">
        <v>0</v>
      </c>
      <c r="P30" s="9"/>
      <c r="Q30" s="16">
        <v>-11128290517</v>
      </c>
      <c r="R30" s="9"/>
      <c r="S30" s="16">
        <f t="shared" si="2"/>
        <v>-11128290517</v>
      </c>
      <c r="U30" s="6">
        <f t="shared" si="3"/>
        <v>9.3676459939552054E-3</v>
      </c>
    </row>
    <row r="31" spans="1:21" ht="21" x14ac:dyDescent="0.55000000000000004">
      <c r="A31" s="12" t="s">
        <v>75</v>
      </c>
      <c r="C31" s="16">
        <v>0</v>
      </c>
      <c r="D31" s="9"/>
      <c r="E31" s="16">
        <v>-12173456106</v>
      </c>
      <c r="F31" s="9"/>
      <c r="G31" s="16">
        <v>-9925377543</v>
      </c>
      <c r="H31" s="9"/>
      <c r="I31" s="16">
        <f t="shared" si="0"/>
        <v>-22098833649</v>
      </c>
      <c r="J31" s="9"/>
      <c r="K31" s="6">
        <f t="shared" si="1"/>
        <v>1.8602502350823318E-2</v>
      </c>
      <c r="L31" s="9"/>
      <c r="M31" s="16">
        <v>0</v>
      </c>
      <c r="N31" s="9"/>
      <c r="O31" s="16">
        <v>-12173456106</v>
      </c>
      <c r="P31" s="9"/>
      <c r="Q31" s="16">
        <v>-9925377543</v>
      </c>
      <c r="R31" s="9"/>
      <c r="S31" s="16">
        <f t="shared" si="2"/>
        <v>-22098833649</v>
      </c>
      <c r="U31" s="6">
        <f t="shared" si="3"/>
        <v>1.8602502350823318E-2</v>
      </c>
    </row>
    <row r="32" spans="1:21" ht="21" x14ac:dyDescent="0.55000000000000004">
      <c r="A32" s="12" t="s">
        <v>157</v>
      </c>
      <c r="C32" s="16">
        <v>13926003669</v>
      </c>
      <c r="D32" s="9"/>
      <c r="E32" s="16">
        <v>-38902772132</v>
      </c>
      <c r="F32" s="9"/>
      <c r="G32" s="16">
        <v>0</v>
      </c>
      <c r="H32" s="9"/>
      <c r="I32" s="16">
        <f t="shared" si="0"/>
        <v>-24976768463</v>
      </c>
      <c r="J32" s="9"/>
      <c r="K32" s="6">
        <f t="shared" si="1"/>
        <v>2.1025109353223822E-2</v>
      </c>
      <c r="L32" s="9"/>
      <c r="M32" s="16">
        <v>13926003669</v>
      </c>
      <c r="N32" s="9"/>
      <c r="O32" s="16">
        <v>-38902772132</v>
      </c>
      <c r="P32" s="9"/>
      <c r="Q32" s="16">
        <v>0</v>
      </c>
      <c r="R32" s="9"/>
      <c r="S32" s="16">
        <f t="shared" si="2"/>
        <v>-24976768463</v>
      </c>
      <c r="U32" s="6">
        <f t="shared" si="3"/>
        <v>2.1025109353223822E-2</v>
      </c>
    </row>
    <row r="33" spans="1:16356" ht="21" x14ac:dyDescent="0.55000000000000004">
      <c r="A33" s="12" t="s">
        <v>43</v>
      </c>
      <c r="C33" s="16">
        <v>1160466472</v>
      </c>
      <c r="D33" s="9"/>
      <c r="E33" s="16">
        <v>-2423123615</v>
      </c>
      <c r="F33" s="9"/>
      <c r="G33" s="16">
        <v>0</v>
      </c>
      <c r="H33" s="9"/>
      <c r="I33" s="16">
        <f t="shared" si="0"/>
        <v>-1262657143</v>
      </c>
      <c r="J33" s="9"/>
      <c r="K33" s="6">
        <f t="shared" si="1"/>
        <v>1.0628878810535888E-3</v>
      </c>
      <c r="L33" s="9"/>
      <c r="M33" s="16">
        <v>1160466472</v>
      </c>
      <c r="N33" s="9"/>
      <c r="O33" s="16">
        <v>-2423123615</v>
      </c>
      <c r="P33" s="9"/>
      <c r="Q33" s="16">
        <v>0</v>
      </c>
      <c r="R33" s="9"/>
      <c r="S33" s="16">
        <f t="shared" si="2"/>
        <v>-1262657143</v>
      </c>
      <c r="U33" s="6">
        <f t="shared" si="3"/>
        <v>1.0628878810535888E-3</v>
      </c>
    </row>
    <row r="34" spans="1:16356" ht="21" x14ac:dyDescent="0.55000000000000004">
      <c r="A34" s="12" t="s">
        <v>29</v>
      </c>
      <c r="C34" s="16">
        <v>27099666674</v>
      </c>
      <c r="D34" s="9"/>
      <c r="E34" s="16">
        <v>-75146208869</v>
      </c>
      <c r="F34" s="9"/>
      <c r="G34" s="16">
        <v>0</v>
      </c>
      <c r="H34" s="9"/>
      <c r="I34" s="16">
        <f t="shared" si="0"/>
        <v>-48046542195</v>
      </c>
      <c r="J34" s="9"/>
      <c r="K34" s="6">
        <f t="shared" si="1"/>
        <v>4.0444936068916207E-2</v>
      </c>
      <c r="L34" s="9"/>
      <c r="M34" s="16">
        <v>27099666674</v>
      </c>
      <c r="N34" s="9"/>
      <c r="O34" s="16">
        <v>-75146208869</v>
      </c>
      <c r="P34" s="9"/>
      <c r="Q34" s="16">
        <v>0</v>
      </c>
      <c r="R34" s="9"/>
      <c r="S34" s="16">
        <f t="shared" si="2"/>
        <v>-48046542195</v>
      </c>
      <c r="U34" s="6">
        <f t="shared" si="3"/>
        <v>4.0444936068916207E-2</v>
      </c>
    </row>
    <row r="35" spans="1:16356" ht="21" x14ac:dyDescent="0.55000000000000004">
      <c r="A35" s="12" t="s">
        <v>32</v>
      </c>
      <c r="C35" s="16">
        <v>37915761860</v>
      </c>
      <c r="D35" s="9"/>
      <c r="E35" s="16">
        <v>-21374131946</v>
      </c>
      <c r="F35" s="9"/>
      <c r="G35" s="16">
        <v>0</v>
      </c>
      <c r="H35" s="9"/>
      <c r="I35" s="16">
        <f t="shared" si="0"/>
        <v>16541629914</v>
      </c>
      <c r="J35" s="9"/>
      <c r="K35" s="6">
        <f t="shared" si="1"/>
        <v>-1.3924522635408809E-2</v>
      </c>
      <c r="L35" s="9"/>
      <c r="M35" s="16">
        <v>37915761860</v>
      </c>
      <c r="N35" s="9"/>
      <c r="O35" s="16">
        <v>-21374131946</v>
      </c>
      <c r="P35" s="9"/>
      <c r="Q35" s="16">
        <v>0</v>
      </c>
      <c r="R35" s="9"/>
      <c r="S35" s="16">
        <f t="shared" si="2"/>
        <v>16541629914</v>
      </c>
      <c r="U35" s="6">
        <f t="shared" si="3"/>
        <v>-1.3924522635408809E-2</v>
      </c>
    </row>
    <row r="36" spans="1:16356" ht="21" x14ac:dyDescent="0.55000000000000004">
      <c r="A36" s="12" t="s">
        <v>73</v>
      </c>
      <c r="C36" s="16">
        <v>965411443</v>
      </c>
      <c r="D36" s="9"/>
      <c r="E36" s="16">
        <v>-2851109516</v>
      </c>
      <c r="F36" s="9"/>
      <c r="G36" s="16">
        <v>0</v>
      </c>
      <c r="H36" s="9"/>
      <c r="I36" s="16">
        <f t="shared" si="0"/>
        <v>-1885698073</v>
      </c>
      <c r="J36" s="9"/>
      <c r="K36" s="6">
        <f t="shared" si="1"/>
        <v>1.5873553959040213E-3</v>
      </c>
      <c r="L36" s="9"/>
      <c r="M36" s="16">
        <v>965411443</v>
      </c>
      <c r="N36" s="9"/>
      <c r="O36" s="16">
        <v>-2851109516</v>
      </c>
      <c r="P36" s="9"/>
      <c r="Q36" s="16">
        <v>0</v>
      </c>
      <c r="R36" s="9"/>
      <c r="S36" s="16">
        <f t="shared" si="2"/>
        <v>-1885698073</v>
      </c>
      <c r="U36" s="6">
        <f t="shared" si="3"/>
        <v>1.5873553959040213E-3</v>
      </c>
    </row>
    <row r="37" spans="1:16356" ht="21" x14ac:dyDescent="0.55000000000000004">
      <c r="A37" s="12" t="s">
        <v>61</v>
      </c>
      <c r="C37" s="16">
        <v>1201488800</v>
      </c>
      <c r="D37" s="9"/>
      <c r="E37" s="16">
        <v>426013952</v>
      </c>
      <c r="F37" s="9"/>
      <c r="G37" s="16">
        <v>0</v>
      </c>
      <c r="H37" s="9"/>
      <c r="I37" s="16">
        <f t="shared" si="0"/>
        <v>1627502752</v>
      </c>
      <c r="J37" s="9"/>
      <c r="K37" s="6">
        <f t="shared" si="1"/>
        <v>-1.3700100308878262E-3</v>
      </c>
      <c r="L37" s="9"/>
      <c r="M37" s="16">
        <v>1201488800</v>
      </c>
      <c r="N37" s="9"/>
      <c r="O37" s="16">
        <v>426013952</v>
      </c>
      <c r="P37" s="9"/>
      <c r="Q37" s="16">
        <v>0</v>
      </c>
      <c r="R37" s="9"/>
      <c r="S37" s="16">
        <f t="shared" si="2"/>
        <v>1627502752</v>
      </c>
      <c r="U37" s="6">
        <f t="shared" si="3"/>
        <v>-1.3700100308878262E-3</v>
      </c>
    </row>
    <row r="38" spans="1:16356" ht="21" x14ac:dyDescent="0.55000000000000004">
      <c r="A38" s="12" t="s">
        <v>24</v>
      </c>
      <c r="C38" s="16">
        <v>15400331183</v>
      </c>
      <c r="D38" s="9"/>
      <c r="E38" s="16">
        <v>-22721517756</v>
      </c>
      <c r="F38" s="9"/>
      <c r="G38" s="16">
        <v>0</v>
      </c>
      <c r="H38" s="9"/>
      <c r="I38" s="16">
        <f t="shared" si="0"/>
        <v>-7321186573</v>
      </c>
      <c r="J38" s="9"/>
      <c r="K38" s="6">
        <f t="shared" si="1"/>
        <v>6.162876855775214E-3</v>
      </c>
      <c r="L38" s="9"/>
      <c r="M38" s="16">
        <v>15400331183</v>
      </c>
      <c r="N38" s="9"/>
      <c r="O38" s="16">
        <v>-22721517756</v>
      </c>
      <c r="P38" s="9"/>
      <c r="Q38" s="16">
        <v>0</v>
      </c>
      <c r="R38" s="9"/>
      <c r="S38" s="16">
        <f t="shared" si="2"/>
        <v>-7321186573</v>
      </c>
      <c r="U38" s="6">
        <f t="shared" si="3"/>
        <v>6.162876855775214E-3</v>
      </c>
    </row>
    <row r="39" spans="1:16356" ht="21" x14ac:dyDescent="0.55000000000000004">
      <c r="A39" s="12" t="s">
        <v>21</v>
      </c>
      <c r="C39" s="16">
        <v>15618944900</v>
      </c>
      <c r="D39" s="9"/>
      <c r="E39" s="16">
        <v>-44547711863</v>
      </c>
      <c r="F39" s="9"/>
      <c r="G39" s="16">
        <v>0</v>
      </c>
      <c r="H39" s="9"/>
      <c r="I39" s="16">
        <f t="shared" si="0"/>
        <v>-28928766963</v>
      </c>
      <c r="J39" s="9"/>
      <c r="K39" s="6">
        <f t="shared" si="1"/>
        <v>2.4351848789086628E-2</v>
      </c>
      <c r="L39" s="9"/>
      <c r="M39" s="16">
        <v>15618944900</v>
      </c>
      <c r="N39" s="9"/>
      <c r="O39" s="16">
        <v>-44547711863</v>
      </c>
      <c r="P39" s="9"/>
      <c r="Q39" s="16">
        <v>0</v>
      </c>
      <c r="R39" s="9"/>
      <c r="S39" s="16">
        <f t="shared" si="2"/>
        <v>-28928766963</v>
      </c>
      <c r="U39" s="6">
        <f t="shared" si="3"/>
        <v>2.4351848789086628E-2</v>
      </c>
    </row>
    <row r="40" spans="1:16356" ht="21" x14ac:dyDescent="0.55000000000000004">
      <c r="A40" s="12" t="s">
        <v>25</v>
      </c>
      <c r="C40" s="16">
        <v>2021929</v>
      </c>
      <c r="D40" s="9"/>
      <c r="E40" s="16">
        <v>-481746</v>
      </c>
      <c r="F40" s="9"/>
      <c r="G40" s="16">
        <v>0</v>
      </c>
      <c r="H40" s="9"/>
      <c r="I40" s="16">
        <f t="shared" si="0"/>
        <v>1540183</v>
      </c>
      <c r="J40" s="9"/>
      <c r="K40" s="6">
        <f t="shared" si="1"/>
        <v>-1.296505432516101E-6</v>
      </c>
      <c r="L40" s="9"/>
      <c r="M40" s="16">
        <v>2021929</v>
      </c>
      <c r="N40" s="9"/>
      <c r="O40" s="16">
        <v>-481746</v>
      </c>
      <c r="P40" s="9"/>
      <c r="Q40" s="16">
        <v>0</v>
      </c>
      <c r="R40" s="9"/>
      <c r="S40" s="16">
        <f t="shared" si="2"/>
        <v>1540183</v>
      </c>
      <c r="U40" s="6">
        <f t="shared" si="3"/>
        <v>-1.296505432516101E-6</v>
      </c>
    </row>
    <row r="41" spans="1:16356" ht="19.5" x14ac:dyDescent="0.5">
      <c r="A41" s="24" t="s">
        <v>42</v>
      </c>
      <c r="C41" s="16">
        <v>0</v>
      </c>
      <c r="D41" s="9"/>
      <c r="E41" s="16">
        <v>-10583898334</v>
      </c>
      <c r="F41" s="9"/>
      <c r="G41" s="16">
        <v>0</v>
      </c>
      <c r="H41" s="9"/>
      <c r="I41" s="16">
        <f t="shared" si="0"/>
        <v>-10583898334</v>
      </c>
      <c r="J41" s="9"/>
      <c r="K41" s="6">
        <f t="shared" si="1"/>
        <v>8.9093839415375388E-3</v>
      </c>
      <c r="L41" s="9"/>
      <c r="M41" s="16">
        <v>0</v>
      </c>
      <c r="N41" s="9"/>
      <c r="O41" s="16">
        <v>-10583898334</v>
      </c>
      <c r="P41" s="9"/>
      <c r="Q41" s="16">
        <v>0</v>
      </c>
      <c r="R41" s="9"/>
      <c r="S41" s="16">
        <f t="shared" si="2"/>
        <v>-10583898334</v>
      </c>
      <c r="U41" s="6">
        <f t="shared" si="3"/>
        <v>8.9093839415375388E-3</v>
      </c>
      <c r="V41" s="10">
        <v>13640000000</v>
      </c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ht="21" x14ac:dyDescent="0.55000000000000004">
      <c r="A42" s="12" t="s">
        <v>68</v>
      </c>
      <c r="C42" s="16">
        <v>0</v>
      </c>
      <c r="D42" s="9"/>
      <c r="E42" s="16">
        <v>-19233229404</v>
      </c>
      <c r="F42" s="9"/>
      <c r="G42" s="16">
        <v>0</v>
      </c>
      <c r="H42" s="9"/>
      <c r="I42" s="16">
        <f t="shared" si="0"/>
        <v>-19233229404</v>
      </c>
      <c r="J42" s="9"/>
      <c r="K42" s="6">
        <f t="shared" si="1"/>
        <v>1.6190275056350064E-2</v>
      </c>
      <c r="L42" s="9"/>
      <c r="M42" s="16">
        <v>0</v>
      </c>
      <c r="N42" s="9"/>
      <c r="O42" s="16">
        <v>-19233229404</v>
      </c>
      <c r="P42" s="9"/>
      <c r="Q42" s="16">
        <v>0</v>
      </c>
      <c r="R42" s="9"/>
      <c r="S42" s="16">
        <f t="shared" si="2"/>
        <v>-19233229404</v>
      </c>
      <c r="U42" s="6">
        <f t="shared" si="3"/>
        <v>1.6190275056350064E-2</v>
      </c>
    </row>
    <row r="43" spans="1:16356" ht="21" x14ac:dyDescent="0.55000000000000004">
      <c r="A43" s="12" t="s">
        <v>60</v>
      </c>
      <c r="C43" s="16">
        <v>0</v>
      </c>
      <c r="D43" s="9"/>
      <c r="E43" s="16">
        <v>3368315591</v>
      </c>
      <c r="F43" s="9"/>
      <c r="G43" s="16">
        <v>0</v>
      </c>
      <c r="H43" s="9"/>
      <c r="I43" s="16">
        <f t="shared" si="0"/>
        <v>3368315591</v>
      </c>
      <c r="J43" s="9"/>
      <c r="K43" s="6">
        <f t="shared" si="1"/>
        <v>-2.83540297624385E-3</v>
      </c>
      <c r="L43" s="9"/>
      <c r="M43" s="16">
        <v>0</v>
      </c>
      <c r="N43" s="9"/>
      <c r="O43" s="16">
        <v>3368315591</v>
      </c>
      <c r="P43" s="9"/>
      <c r="Q43" s="16">
        <v>0</v>
      </c>
      <c r="R43" s="9"/>
      <c r="S43" s="16">
        <f t="shared" si="2"/>
        <v>3368315591</v>
      </c>
      <c r="U43" s="6">
        <f t="shared" si="3"/>
        <v>-2.83540297624385E-3</v>
      </c>
    </row>
    <row r="44" spans="1:16356" ht="21" x14ac:dyDescent="0.55000000000000004">
      <c r="A44" s="12" t="s">
        <v>20</v>
      </c>
      <c r="C44" s="16">
        <v>0</v>
      </c>
      <c r="D44" s="9"/>
      <c r="E44" s="16">
        <v>-56251301400</v>
      </c>
      <c r="F44" s="9"/>
      <c r="G44" s="16">
        <v>0</v>
      </c>
      <c r="H44" s="9"/>
      <c r="I44" s="16">
        <f t="shared" si="0"/>
        <v>-56251301400</v>
      </c>
      <c r="J44" s="9"/>
      <c r="K44" s="6">
        <f t="shared" si="1"/>
        <v>4.7351592538809065E-2</v>
      </c>
      <c r="L44" s="9"/>
      <c r="M44" s="16">
        <v>0</v>
      </c>
      <c r="N44" s="9"/>
      <c r="O44" s="16">
        <v>-56251301400</v>
      </c>
      <c r="P44" s="9"/>
      <c r="Q44" s="16">
        <v>0</v>
      </c>
      <c r="R44" s="9"/>
      <c r="S44" s="16">
        <f t="shared" si="2"/>
        <v>-56251301400</v>
      </c>
      <c r="U44" s="6">
        <f t="shared" si="3"/>
        <v>4.7351592538809065E-2</v>
      </c>
    </row>
    <row r="45" spans="1:16356" ht="21" x14ac:dyDescent="0.55000000000000004">
      <c r="A45" s="12" t="s">
        <v>19</v>
      </c>
      <c r="C45" s="16">
        <v>0</v>
      </c>
      <c r="D45" s="9"/>
      <c r="E45" s="16">
        <v>-9274282759</v>
      </c>
      <c r="F45" s="9"/>
      <c r="G45" s="16">
        <v>0</v>
      </c>
      <c r="H45" s="9"/>
      <c r="I45" s="16">
        <f t="shared" si="0"/>
        <v>-9274282759</v>
      </c>
      <c r="J45" s="9"/>
      <c r="K45" s="6">
        <f t="shared" si="1"/>
        <v>7.8069670810117456E-3</v>
      </c>
      <c r="L45" s="9"/>
      <c r="M45" s="16">
        <v>0</v>
      </c>
      <c r="N45" s="9"/>
      <c r="O45" s="16">
        <v>-9274282759</v>
      </c>
      <c r="P45" s="9"/>
      <c r="Q45" s="16">
        <v>0</v>
      </c>
      <c r="R45" s="9"/>
      <c r="S45" s="16">
        <f t="shared" si="2"/>
        <v>-9274282759</v>
      </c>
      <c r="U45" s="6">
        <f t="shared" si="3"/>
        <v>7.8069670810117456E-3</v>
      </c>
    </row>
    <row r="46" spans="1:16356" ht="21" x14ac:dyDescent="0.55000000000000004">
      <c r="A46" s="12" t="s">
        <v>64</v>
      </c>
      <c r="C46" s="16">
        <v>0</v>
      </c>
      <c r="D46" s="9"/>
      <c r="E46" s="16">
        <v>3305078882</v>
      </c>
      <c r="F46" s="9"/>
      <c r="G46" s="16">
        <v>0</v>
      </c>
      <c r="H46" s="9"/>
      <c r="I46" s="16">
        <f t="shared" si="0"/>
        <v>3305078882</v>
      </c>
      <c r="J46" s="9"/>
      <c r="K46" s="6">
        <f t="shared" si="1"/>
        <v>-2.7821711610940009E-3</v>
      </c>
      <c r="L46" s="9"/>
      <c r="M46" s="16">
        <v>0</v>
      </c>
      <c r="N46" s="9"/>
      <c r="O46" s="16">
        <v>3305078882</v>
      </c>
      <c r="P46" s="9"/>
      <c r="Q46" s="16">
        <v>0</v>
      </c>
      <c r="R46" s="9"/>
      <c r="S46" s="16">
        <f t="shared" si="2"/>
        <v>3305078882</v>
      </c>
      <c r="U46" s="6">
        <f t="shared" si="3"/>
        <v>-2.7821711610940009E-3</v>
      </c>
    </row>
    <row r="47" spans="1:16356" ht="21" x14ac:dyDescent="0.55000000000000004">
      <c r="A47" s="12" t="s">
        <v>44</v>
      </c>
      <c r="C47" s="16">
        <v>0</v>
      </c>
      <c r="D47" s="9"/>
      <c r="E47" s="16">
        <v>-12922648707</v>
      </c>
      <c r="F47" s="9"/>
      <c r="G47" s="16">
        <v>0</v>
      </c>
      <c r="H47" s="9"/>
      <c r="I47" s="16">
        <f t="shared" si="0"/>
        <v>-12922648707</v>
      </c>
      <c r="J47" s="9"/>
      <c r="K47" s="6">
        <f t="shared" si="1"/>
        <v>1.0878112699025161E-2</v>
      </c>
      <c r="L47" s="9"/>
      <c r="M47" s="16">
        <v>0</v>
      </c>
      <c r="N47" s="9"/>
      <c r="O47" s="16">
        <v>-12922648707</v>
      </c>
      <c r="P47" s="9"/>
      <c r="Q47" s="16">
        <v>0</v>
      </c>
      <c r="R47" s="9"/>
      <c r="S47" s="16">
        <f t="shared" si="2"/>
        <v>-12922648707</v>
      </c>
      <c r="U47" s="6">
        <f t="shared" si="3"/>
        <v>1.0878112699025161E-2</v>
      </c>
    </row>
    <row r="48" spans="1:16356" ht="21" x14ac:dyDescent="0.55000000000000004">
      <c r="A48" s="12" t="s">
        <v>65</v>
      </c>
      <c r="C48" s="16">
        <v>0</v>
      </c>
      <c r="D48" s="9"/>
      <c r="E48" s="16">
        <v>825970360</v>
      </c>
      <c r="F48" s="9"/>
      <c r="G48" s="16">
        <v>0</v>
      </c>
      <c r="H48" s="9"/>
      <c r="I48" s="16">
        <f t="shared" si="0"/>
        <v>825970360</v>
      </c>
      <c r="J48" s="9"/>
      <c r="K48" s="6">
        <f t="shared" si="1"/>
        <v>-6.9529079261183878E-4</v>
      </c>
      <c r="L48" s="9"/>
      <c r="M48" s="16">
        <v>0</v>
      </c>
      <c r="N48" s="9"/>
      <c r="O48" s="16">
        <v>825970360</v>
      </c>
      <c r="P48" s="9"/>
      <c r="Q48" s="16">
        <v>0</v>
      </c>
      <c r="R48" s="9"/>
      <c r="S48" s="16">
        <f t="shared" si="2"/>
        <v>825970360</v>
      </c>
      <c r="U48" s="6">
        <f t="shared" si="3"/>
        <v>-6.9529079261183878E-4</v>
      </c>
    </row>
    <row r="49" spans="1:21" ht="21" x14ac:dyDescent="0.55000000000000004">
      <c r="A49" s="12" t="s">
        <v>69</v>
      </c>
      <c r="C49" s="16">
        <v>0</v>
      </c>
      <c r="D49" s="9"/>
      <c r="E49" s="16">
        <v>-6691628409</v>
      </c>
      <c r="F49" s="9"/>
      <c r="G49" s="16">
        <v>0</v>
      </c>
      <c r="H49" s="9"/>
      <c r="I49" s="16">
        <f t="shared" si="0"/>
        <v>-6691628409</v>
      </c>
      <c r="J49" s="9"/>
      <c r="K49" s="6">
        <f t="shared" si="1"/>
        <v>5.6329232205832519E-3</v>
      </c>
      <c r="L49" s="9"/>
      <c r="M49" s="16">
        <v>0</v>
      </c>
      <c r="N49" s="9"/>
      <c r="O49" s="16">
        <v>-6691628409</v>
      </c>
      <c r="P49" s="9"/>
      <c r="Q49" s="16">
        <v>0</v>
      </c>
      <c r="R49" s="9"/>
      <c r="S49" s="16">
        <f t="shared" si="2"/>
        <v>-6691628409</v>
      </c>
      <c r="U49" s="6">
        <f t="shared" si="3"/>
        <v>5.6329232205832519E-3</v>
      </c>
    </row>
    <row r="50" spans="1:21" ht="21" x14ac:dyDescent="0.55000000000000004">
      <c r="A50" s="12" t="s">
        <v>63</v>
      </c>
      <c r="C50" s="16">
        <v>0</v>
      </c>
      <c r="D50" s="9"/>
      <c r="E50" s="16">
        <v>0</v>
      </c>
      <c r="F50" s="9"/>
      <c r="G50" s="16">
        <v>0</v>
      </c>
      <c r="H50" s="9"/>
      <c r="I50" s="16">
        <f t="shared" si="0"/>
        <v>0</v>
      </c>
      <c r="J50" s="9"/>
      <c r="K50" s="6">
        <f t="shared" si="1"/>
        <v>0</v>
      </c>
      <c r="L50" s="9"/>
      <c r="M50" s="16">
        <v>0</v>
      </c>
      <c r="N50" s="9"/>
      <c r="O50" s="16">
        <v>0</v>
      </c>
      <c r="P50" s="9"/>
      <c r="Q50" s="16">
        <v>0</v>
      </c>
      <c r="R50" s="9"/>
      <c r="S50" s="16">
        <f t="shared" si="2"/>
        <v>0</v>
      </c>
      <c r="U50" s="6">
        <f t="shared" si="3"/>
        <v>0</v>
      </c>
    </row>
    <row r="51" spans="1:21" ht="21" x14ac:dyDescent="0.55000000000000004">
      <c r="A51" s="12" t="s">
        <v>53</v>
      </c>
      <c r="C51" s="16">
        <v>0</v>
      </c>
      <c r="D51" s="9"/>
      <c r="E51" s="16">
        <v>-14246351701</v>
      </c>
      <c r="F51" s="9"/>
      <c r="G51" s="16">
        <v>0</v>
      </c>
      <c r="H51" s="9"/>
      <c r="I51" s="16">
        <f t="shared" si="0"/>
        <v>-14246351701</v>
      </c>
      <c r="J51" s="9"/>
      <c r="K51" s="6">
        <f t="shared" si="1"/>
        <v>1.1992388160291014E-2</v>
      </c>
      <c r="L51" s="9"/>
      <c r="M51" s="16">
        <v>0</v>
      </c>
      <c r="N51" s="9"/>
      <c r="O51" s="16">
        <v>-14246351701</v>
      </c>
      <c r="P51" s="9"/>
      <c r="Q51" s="16">
        <v>0</v>
      </c>
      <c r="R51" s="9"/>
      <c r="S51" s="16">
        <f t="shared" si="2"/>
        <v>-14246351701</v>
      </c>
      <c r="U51" s="6">
        <f t="shared" si="3"/>
        <v>1.1992388160291014E-2</v>
      </c>
    </row>
    <row r="52" spans="1:21" ht="21" x14ac:dyDescent="0.55000000000000004">
      <c r="A52" s="12" t="s">
        <v>72</v>
      </c>
      <c r="C52" s="16">
        <v>0</v>
      </c>
      <c r="D52" s="9"/>
      <c r="E52" s="16">
        <v>-7041850200</v>
      </c>
      <c r="F52" s="9"/>
      <c r="G52" s="16">
        <v>0</v>
      </c>
      <c r="H52" s="9"/>
      <c r="I52" s="16">
        <f t="shared" si="0"/>
        <v>-7041850200</v>
      </c>
      <c r="J52" s="9"/>
      <c r="K52" s="6">
        <f t="shared" si="1"/>
        <v>5.9277352361794622E-3</v>
      </c>
      <c r="L52" s="9"/>
      <c r="M52" s="16">
        <v>0</v>
      </c>
      <c r="N52" s="9"/>
      <c r="O52" s="16">
        <v>-7041850200</v>
      </c>
      <c r="P52" s="9"/>
      <c r="Q52" s="16">
        <v>0</v>
      </c>
      <c r="R52" s="9"/>
      <c r="S52" s="16">
        <f t="shared" si="2"/>
        <v>-7041850200</v>
      </c>
      <c r="U52" s="6">
        <f t="shared" si="3"/>
        <v>5.9277352361794622E-3</v>
      </c>
    </row>
    <row r="53" spans="1:21" ht="21" x14ac:dyDescent="0.55000000000000004">
      <c r="A53" s="12" t="s">
        <v>51</v>
      </c>
      <c r="C53" s="16">
        <v>0</v>
      </c>
      <c r="D53" s="9"/>
      <c r="E53" s="16">
        <v>-9859843179</v>
      </c>
      <c r="F53" s="9"/>
      <c r="G53" s="16">
        <v>0</v>
      </c>
      <c r="H53" s="9"/>
      <c r="I53" s="16">
        <f t="shared" si="0"/>
        <v>-9859843179</v>
      </c>
      <c r="J53" s="9"/>
      <c r="K53" s="6">
        <f t="shared" si="1"/>
        <v>8.2998840042581463E-3</v>
      </c>
      <c r="L53" s="9"/>
      <c r="M53" s="16">
        <v>0</v>
      </c>
      <c r="N53" s="9"/>
      <c r="O53" s="16">
        <v>-9859843179</v>
      </c>
      <c r="P53" s="9"/>
      <c r="Q53" s="16">
        <v>0</v>
      </c>
      <c r="R53" s="9"/>
      <c r="S53" s="16">
        <f t="shared" si="2"/>
        <v>-9859843179</v>
      </c>
      <c r="U53" s="6">
        <f t="shared" si="3"/>
        <v>8.2998840042581463E-3</v>
      </c>
    </row>
    <row r="54" spans="1:21" ht="21" x14ac:dyDescent="0.55000000000000004">
      <c r="A54" s="12" t="s">
        <v>155</v>
      </c>
      <c r="C54" s="16">
        <v>0</v>
      </c>
      <c r="D54" s="9"/>
      <c r="E54" s="16">
        <v>-15749283586</v>
      </c>
      <c r="F54" s="9"/>
      <c r="G54" s="16">
        <v>0</v>
      </c>
      <c r="H54" s="9"/>
      <c r="I54" s="16">
        <f t="shared" si="0"/>
        <v>-15749283586</v>
      </c>
      <c r="J54" s="9"/>
      <c r="K54" s="6">
        <f t="shared" si="1"/>
        <v>1.3257536102843403E-2</v>
      </c>
      <c r="L54" s="9"/>
      <c r="M54" s="16">
        <v>0</v>
      </c>
      <c r="N54" s="9"/>
      <c r="O54" s="16">
        <v>-15749283586</v>
      </c>
      <c r="P54" s="9"/>
      <c r="Q54" s="16">
        <v>0</v>
      </c>
      <c r="R54" s="9"/>
      <c r="S54" s="16">
        <f t="shared" si="2"/>
        <v>-15749283586</v>
      </c>
      <c r="U54" s="6">
        <f t="shared" si="3"/>
        <v>1.3257536102843403E-2</v>
      </c>
    </row>
    <row r="55" spans="1:21" ht="21" x14ac:dyDescent="0.55000000000000004">
      <c r="A55" s="12" t="s">
        <v>39</v>
      </c>
      <c r="C55" s="16">
        <v>0</v>
      </c>
      <c r="D55" s="9"/>
      <c r="E55" s="16">
        <v>-104984420559</v>
      </c>
      <c r="F55" s="9"/>
      <c r="G55" s="16">
        <v>0</v>
      </c>
      <c r="H55" s="9"/>
      <c r="I55" s="16">
        <f t="shared" si="0"/>
        <v>-104984420559</v>
      </c>
      <c r="J55" s="9"/>
      <c r="K55" s="6">
        <f t="shared" si="1"/>
        <v>8.8374479905503789E-2</v>
      </c>
      <c r="L55" s="9"/>
      <c r="M55" s="16">
        <v>0</v>
      </c>
      <c r="N55" s="9"/>
      <c r="O55" s="16">
        <v>-104984420559</v>
      </c>
      <c r="P55" s="9"/>
      <c r="Q55" s="16">
        <v>0</v>
      </c>
      <c r="R55" s="9"/>
      <c r="S55" s="16">
        <f t="shared" si="2"/>
        <v>-104984420559</v>
      </c>
      <c r="U55" s="6">
        <f t="shared" si="3"/>
        <v>8.8374479905503789E-2</v>
      </c>
    </row>
    <row r="56" spans="1:21" ht="21" x14ac:dyDescent="0.55000000000000004">
      <c r="A56" s="12" t="s">
        <v>38</v>
      </c>
      <c r="C56" s="16">
        <v>0</v>
      </c>
      <c r="D56" s="9"/>
      <c r="E56" s="16">
        <v>-4962297600</v>
      </c>
      <c r="F56" s="9"/>
      <c r="G56" s="16">
        <v>0</v>
      </c>
      <c r="H56" s="9"/>
      <c r="I56" s="16">
        <f t="shared" si="0"/>
        <v>-4962297600</v>
      </c>
      <c r="J56" s="9"/>
      <c r="K56" s="6">
        <f t="shared" si="1"/>
        <v>4.1771956943828167E-3</v>
      </c>
      <c r="L56" s="9"/>
      <c r="M56" s="16">
        <v>0</v>
      </c>
      <c r="N56" s="9"/>
      <c r="O56" s="16">
        <v>-4962297600</v>
      </c>
      <c r="P56" s="9"/>
      <c r="Q56" s="16">
        <v>0</v>
      </c>
      <c r="R56" s="9"/>
      <c r="S56" s="16">
        <f t="shared" si="2"/>
        <v>-4962297600</v>
      </c>
      <c r="U56" s="6">
        <f t="shared" si="3"/>
        <v>4.1771956943828167E-3</v>
      </c>
    </row>
    <row r="57" spans="1:21" ht="21" x14ac:dyDescent="0.55000000000000004">
      <c r="A57" s="12" t="s">
        <v>47</v>
      </c>
      <c r="C57" s="16">
        <v>0</v>
      </c>
      <c r="D57" s="9"/>
      <c r="E57" s="16">
        <v>-11498662982</v>
      </c>
      <c r="F57" s="9"/>
      <c r="G57" s="16">
        <v>0</v>
      </c>
      <c r="H57" s="9"/>
      <c r="I57" s="16">
        <f t="shared" si="0"/>
        <v>-11498662982</v>
      </c>
      <c r="J57" s="9"/>
      <c r="K57" s="6">
        <f t="shared" si="1"/>
        <v>9.6794205771877691E-3</v>
      </c>
      <c r="L57" s="9"/>
      <c r="M57" s="16">
        <v>0</v>
      </c>
      <c r="N57" s="9"/>
      <c r="O57" s="16">
        <v>-11498662982</v>
      </c>
      <c r="P57" s="9"/>
      <c r="Q57" s="16">
        <v>0</v>
      </c>
      <c r="R57" s="9"/>
      <c r="S57" s="16">
        <f t="shared" si="2"/>
        <v>-11498662982</v>
      </c>
      <c r="U57" s="6">
        <f t="shared" si="3"/>
        <v>9.6794205771877691E-3</v>
      </c>
    </row>
    <row r="58" spans="1:21" ht="21" x14ac:dyDescent="0.55000000000000004">
      <c r="A58" s="12" t="s">
        <v>56</v>
      </c>
      <c r="C58" s="16">
        <v>0</v>
      </c>
      <c r="D58" s="9"/>
      <c r="E58" s="16">
        <v>-41637232572</v>
      </c>
      <c r="F58" s="9"/>
      <c r="G58" s="16">
        <v>0</v>
      </c>
      <c r="H58" s="9"/>
      <c r="I58" s="16">
        <f t="shared" si="0"/>
        <v>-41637232572</v>
      </c>
      <c r="J58" s="9"/>
      <c r="K58" s="6">
        <f t="shared" si="1"/>
        <v>3.504966502326954E-2</v>
      </c>
      <c r="L58" s="9"/>
      <c r="M58" s="16">
        <v>0</v>
      </c>
      <c r="N58" s="9"/>
      <c r="O58" s="16">
        <v>-41637232572</v>
      </c>
      <c r="P58" s="9"/>
      <c r="Q58" s="16">
        <v>0</v>
      </c>
      <c r="R58" s="9"/>
      <c r="S58" s="16">
        <f t="shared" si="2"/>
        <v>-41637232572</v>
      </c>
      <c r="U58" s="6">
        <f t="shared" si="3"/>
        <v>3.504966502326954E-2</v>
      </c>
    </row>
    <row r="59" spans="1:21" ht="21" x14ac:dyDescent="0.55000000000000004">
      <c r="A59" s="12" t="s">
        <v>28</v>
      </c>
      <c r="C59" s="16">
        <v>0</v>
      </c>
      <c r="D59" s="9"/>
      <c r="E59" s="16">
        <v>-376</v>
      </c>
      <c r="F59" s="9"/>
      <c r="G59" s="16">
        <v>0</v>
      </c>
      <c r="H59" s="9"/>
      <c r="I59" s="16">
        <f t="shared" si="0"/>
        <v>-376</v>
      </c>
      <c r="J59" s="9"/>
      <c r="K59" s="6">
        <f t="shared" si="1"/>
        <v>3.1651176686540103E-10</v>
      </c>
      <c r="L59" s="9"/>
      <c r="M59" s="16">
        <v>0</v>
      </c>
      <c r="N59" s="9"/>
      <c r="O59" s="16">
        <v>-376</v>
      </c>
      <c r="P59" s="9"/>
      <c r="Q59" s="16">
        <v>0</v>
      </c>
      <c r="R59" s="9"/>
      <c r="S59" s="16">
        <f t="shared" si="2"/>
        <v>-376</v>
      </c>
      <c r="U59" s="6">
        <f t="shared" si="3"/>
        <v>3.1651176686540103E-10</v>
      </c>
    </row>
    <row r="60" spans="1:21" ht="21" x14ac:dyDescent="0.55000000000000004">
      <c r="A60" s="12" t="s">
        <v>27</v>
      </c>
      <c r="C60" s="16">
        <v>0</v>
      </c>
      <c r="D60" s="9"/>
      <c r="E60" s="16">
        <v>-6999705163</v>
      </c>
      <c r="F60" s="9"/>
      <c r="G60" s="16">
        <v>0</v>
      </c>
      <c r="H60" s="9"/>
      <c r="I60" s="16">
        <f t="shared" si="0"/>
        <v>-6999705163</v>
      </c>
      <c r="J60" s="9"/>
      <c r="K60" s="6">
        <f t="shared" si="1"/>
        <v>5.8922581081861701E-3</v>
      </c>
      <c r="L60" s="9"/>
      <c r="M60" s="16">
        <v>0</v>
      </c>
      <c r="N60" s="9"/>
      <c r="O60" s="16">
        <v>-6999705163</v>
      </c>
      <c r="P60" s="9"/>
      <c r="Q60" s="16">
        <v>0</v>
      </c>
      <c r="R60" s="9"/>
      <c r="S60" s="16">
        <f t="shared" si="2"/>
        <v>-6999705163</v>
      </c>
      <c r="U60" s="6">
        <f t="shared" si="3"/>
        <v>5.8922581081861701E-3</v>
      </c>
    </row>
    <row r="61" spans="1:21" ht="21" x14ac:dyDescent="0.55000000000000004">
      <c r="A61" s="12" t="s">
        <v>33</v>
      </c>
      <c r="C61" s="16">
        <v>0</v>
      </c>
      <c r="D61" s="9"/>
      <c r="E61" s="16">
        <v>24060526315</v>
      </c>
      <c r="F61" s="9"/>
      <c r="G61" s="16">
        <v>0</v>
      </c>
      <c r="H61" s="9"/>
      <c r="I61" s="16">
        <f t="shared" si="0"/>
        <v>24060526315</v>
      </c>
      <c r="J61" s="9"/>
      <c r="K61" s="6">
        <f t="shared" si="1"/>
        <v>-2.0253828977851402E-2</v>
      </c>
      <c r="L61" s="9"/>
      <c r="M61" s="16">
        <v>0</v>
      </c>
      <c r="N61" s="9"/>
      <c r="O61" s="16">
        <v>24060526315</v>
      </c>
      <c r="P61" s="9"/>
      <c r="Q61" s="16">
        <v>0</v>
      </c>
      <c r="R61" s="9"/>
      <c r="S61" s="16">
        <f t="shared" si="2"/>
        <v>24060526315</v>
      </c>
      <c r="U61" s="6">
        <f t="shared" si="3"/>
        <v>-2.0253828977851402E-2</v>
      </c>
    </row>
    <row r="62" spans="1:21" ht="21" x14ac:dyDescent="0.55000000000000004">
      <c r="A62" s="12" t="s">
        <v>22</v>
      </c>
      <c r="C62" s="16">
        <v>0</v>
      </c>
      <c r="D62" s="9"/>
      <c r="E62" s="16">
        <v>-3279210311</v>
      </c>
      <c r="F62" s="9"/>
      <c r="G62" s="16">
        <v>0</v>
      </c>
      <c r="H62" s="9"/>
      <c r="I62" s="16">
        <f t="shared" si="0"/>
        <v>-3279210311</v>
      </c>
      <c r="J62" s="9"/>
      <c r="K62" s="6">
        <f t="shared" si="1"/>
        <v>2.760395344302796E-3</v>
      </c>
      <c r="L62" s="9"/>
      <c r="M62" s="16">
        <v>0</v>
      </c>
      <c r="N62" s="9"/>
      <c r="O62" s="16">
        <v>-3279210311</v>
      </c>
      <c r="P62" s="9"/>
      <c r="Q62" s="16">
        <v>0</v>
      </c>
      <c r="R62" s="9"/>
      <c r="S62" s="16">
        <f t="shared" si="2"/>
        <v>-3279210311</v>
      </c>
      <c r="U62" s="6">
        <f t="shared" si="3"/>
        <v>2.760395344302796E-3</v>
      </c>
    </row>
    <row r="63" spans="1:21" ht="21" x14ac:dyDescent="0.55000000000000004">
      <c r="A63" s="12" t="s">
        <v>30</v>
      </c>
      <c r="C63" s="16">
        <v>0</v>
      </c>
      <c r="D63" s="9"/>
      <c r="E63" s="16">
        <v>-728959648</v>
      </c>
      <c r="F63" s="9"/>
      <c r="G63" s="16">
        <v>0</v>
      </c>
      <c r="H63" s="9"/>
      <c r="I63" s="16">
        <f t="shared" si="0"/>
        <v>-728959648</v>
      </c>
      <c r="J63" s="9"/>
      <c r="K63" s="6">
        <f t="shared" si="1"/>
        <v>6.1362847383526807E-4</v>
      </c>
      <c r="L63" s="9"/>
      <c r="M63" s="16">
        <v>0</v>
      </c>
      <c r="N63" s="9"/>
      <c r="O63" s="16">
        <v>-728959648</v>
      </c>
      <c r="P63" s="9"/>
      <c r="Q63" s="16">
        <v>0</v>
      </c>
      <c r="R63" s="9"/>
      <c r="S63" s="16">
        <f t="shared" si="2"/>
        <v>-728959648</v>
      </c>
      <c r="U63" s="6">
        <f t="shared" si="3"/>
        <v>6.1362847383526807E-4</v>
      </c>
    </row>
    <row r="64" spans="1:21" ht="21" x14ac:dyDescent="0.55000000000000004">
      <c r="A64" s="12" t="s">
        <v>159</v>
      </c>
      <c r="C64" s="16">
        <v>0</v>
      </c>
      <c r="D64" s="9"/>
      <c r="E64" s="16">
        <v>-24244056784</v>
      </c>
      <c r="F64" s="9"/>
      <c r="G64" s="16">
        <v>0</v>
      </c>
      <c r="H64" s="9"/>
      <c r="I64" s="16">
        <f t="shared" si="0"/>
        <v>-24244056784</v>
      </c>
      <c r="J64" s="9"/>
      <c r="K64" s="6">
        <f t="shared" si="1"/>
        <v>2.0408322469917427E-2</v>
      </c>
      <c r="L64" s="9"/>
      <c r="M64" s="16">
        <v>0</v>
      </c>
      <c r="N64" s="9"/>
      <c r="O64" s="16">
        <v>-24244056784</v>
      </c>
      <c r="P64" s="9"/>
      <c r="Q64" s="16">
        <v>0</v>
      </c>
      <c r="R64" s="9"/>
      <c r="S64" s="16">
        <f t="shared" si="2"/>
        <v>-24244056784</v>
      </c>
      <c r="U64" s="6">
        <f t="shared" si="3"/>
        <v>2.0408322469917427E-2</v>
      </c>
    </row>
    <row r="65" spans="1:21" ht="21" x14ac:dyDescent="0.55000000000000004">
      <c r="A65" s="12" t="s">
        <v>54</v>
      </c>
      <c r="C65" s="16">
        <v>0</v>
      </c>
      <c r="D65" s="9"/>
      <c r="E65" s="16">
        <v>-37619822250</v>
      </c>
      <c r="F65" s="9"/>
      <c r="G65" s="16">
        <v>0</v>
      </c>
      <c r="H65" s="9"/>
      <c r="I65" s="16">
        <f t="shared" si="0"/>
        <v>-37619822250</v>
      </c>
      <c r="J65" s="9"/>
      <c r="K65" s="6">
        <f t="shared" si="1"/>
        <v>3.1667862791249543E-2</v>
      </c>
      <c r="L65" s="9"/>
      <c r="M65" s="16">
        <v>0</v>
      </c>
      <c r="N65" s="9"/>
      <c r="O65" s="16">
        <v>-37619822250</v>
      </c>
      <c r="P65" s="9"/>
      <c r="Q65" s="16">
        <v>0</v>
      </c>
      <c r="R65" s="9"/>
      <c r="S65" s="16">
        <f t="shared" si="2"/>
        <v>-37619822250</v>
      </c>
      <c r="U65" s="6">
        <f t="shared" si="3"/>
        <v>3.1667862791249543E-2</v>
      </c>
    </row>
    <row r="66" spans="1:21" ht="21" x14ac:dyDescent="0.55000000000000004">
      <c r="A66" s="12" t="s">
        <v>131</v>
      </c>
      <c r="C66" s="16">
        <v>0</v>
      </c>
      <c r="D66" s="9"/>
      <c r="E66" s="16">
        <v>-8836626020</v>
      </c>
      <c r="F66" s="9"/>
      <c r="G66" s="16">
        <v>0</v>
      </c>
      <c r="H66" s="9"/>
      <c r="I66" s="16">
        <f t="shared" si="0"/>
        <v>-8836626020</v>
      </c>
      <c r="J66" s="9"/>
      <c r="K66" s="6">
        <f t="shared" si="1"/>
        <v>7.4385534965930233E-3</v>
      </c>
      <c r="L66" s="9"/>
      <c r="M66" s="16">
        <v>0</v>
      </c>
      <c r="N66" s="9"/>
      <c r="O66" s="16">
        <v>-8836626020</v>
      </c>
      <c r="P66" s="9"/>
      <c r="Q66" s="16">
        <v>0</v>
      </c>
      <c r="R66" s="9"/>
      <c r="S66" s="16">
        <f t="shared" si="2"/>
        <v>-8836626020</v>
      </c>
      <c r="U66" s="6">
        <f t="shared" si="3"/>
        <v>7.4385534965930233E-3</v>
      </c>
    </row>
    <row r="67" spans="1:21" ht="21" x14ac:dyDescent="0.55000000000000004">
      <c r="A67" s="12" t="s">
        <v>62</v>
      </c>
      <c r="C67" s="16">
        <v>0</v>
      </c>
      <c r="D67" s="9"/>
      <c r="E67" s="16">
        <v>-6127537761</v>
      </c>
      <c r="F67" s="9"/>
      <c r="G67" s="16">
        <v>0</v>
      </c>
      <c r="H67" s="9"/>
      <c r="I67" s="16">
        <f t="shared" si="0"/>
        <v>-6127537761</v>
      </c>
      <c r="J67" s="9"/>
      <c r="K67" s="6">
        <f t="shared" si="1"/>
        <v>5.158079264012164E-3</v>
      </c>
      <c r="L67" s="9"/>
      <c r="M67" s="16">
        <v>0</v>
      </c>
      <c r="N67" s="9"/>
      <c r="O67" s="16">
        <v>-6127537761</v>
      </c>
      <c r="P67" s="9"/>
      <c r="Q67" s="16">
        <v>0</v>
      </c>
      <c r="R67" s="9"/>
      <c r="S67" s="16">
        <f t="shared" si="2"/>
        <v>-6127537761</v>
      </c>
      <c r="U67" s="6">
        <f t="shared" si="3"/>
        <v>5.158079264012164E-3</v>
      </c>
    </row>
    <row r="68" spans="1:21" ht="21" x14ac:dyDescent="0.55000000000000004">
      <c r="A68" s="12" t="s">
        <v>41</v>
      </c>
      <c r="C68" s="16">
        <v>0</v>
      </c>
      <c r="D68" s="9"/>
      <c r="E68" s="16">
        <v>11846593825</v>
      </c>
      <c r="F68" s="9"/>
      <c r="G68" s="16">
        <v>0</v>
      </c>
      <c r="H68" s="9"/>
      <c r="I68" s="16">
        <f t="shared" si="0"/>
        <v>11846593825</v>
      </c>
      <c r="J68" s="9"/>
      <c r="K68" s="6">
        <f t="shared" si="1"/>
        <v>-9.972304103424201E-3</v>
      </c>
      <c r="L68" s="9"/>
      <c r="M68" s="16">
        <v>0</v>
      </c>
      <c r="N68" s="9"/>
      <c r="O68" s="16">
        <v>11846593825</v>
      </c>
      <c r="P68" s="9"/>
      <c r="Q68" s="16">
        <v>0</v>
      </c>
      <c r="R68" s="9"/>
      <c r="S68" s="16">
        <f t="shared" si="2"/>
        <v>11846593825</v>
      </c>
      <c r="U68" s="6">
        <f t="shared" si="3"/>
        <v>-9.972304103424201E-3</v>
      </c>
    </row>
    <row r="69" spans="1:21" ht="21" x14ac:dyDescent="0.55000000000000004">
      <c r="A69" s="12" t="s">
        <v>77</v>
      </c>
      <c r="C69" s="16">
        <v>0</v>
      </c>
      <c r="D69" s="9"/>
      <c r="E69" s="16">
        <v>14146111829</v>
      </c>
      <c r="F69" s="9"/>
      <c r="G69" s="16">
        <v>0</v>
      </c>
      <c r="H69" s="9"/>
      <c r="I69" s="16">
        <f t="shared" si="0"/>
        <v>14146111829</v>
      </c>
      <c r="J69" s="9"/>
      <c r="K69" s="6">
        <f t="shared" si="1"/>
        <v>-1.1908007577851968E-2</v>
      </c>
      <c r="L69" s="9"/>
      <c r="M69" s="16">
        <v>0</v>
      </c>
      <c r="N69" s="9"/>
      <c r="O69" s="16">
        <v>14146111829</v>
      </c>
      <c r="P69" s="9"/>
      <c r="Q69" s="16">
        <v>0</v>
      </c>
      <c r="R69" s="9"/>
      <c r="S69" s="16">
        <f t="shared" si="2"/>
        <v>14146111829</v>
      </c>
      <c r="U69" s="6">
        <f t="shared" si="3"/>
        <v>-1.1908007577851968E-2</v>
      </c>
    </row>
    <row r="70" spans="1:21" ht="21" x14ac:dyDescent="0.55000000000000004">
      <c r="A70" s="12" t="s">
        <v>158</v>
      </c>
      <c r="C70" s="16">
        <v>0</v>
      </c>
      <c r="D70" s="9"/>
      <c r="E70" s="16">
        <v>1305621500</v>
      </c>
      <c r="F70" s="9"/>
      <c r="G70" s="16">
        <v>0</v>
      </c>
      <c r="H70" s="9"/>
      <c r="I70" s="16">
        <f t="shared" si="0"/>
        <v>1305621500</v>
      </c>
      <c r="J70" s="9"/>
      <c r="K70" s="6">
        <f t="shared" si="1"/>
        <v>-1.0990547016554661E-3</v>
      </c>
      <c r="L70" s="9"/>
      <c r="M70" s="16">
        <v>0</v>
      </c>
      <c r="N70" s="9"/>
      <c r="O70" s="16">
        <v>1305621500</v>
      </c>
      <c r="P70" s="9"/>
      <c r="Q70" s="16">
        <v>0</v>
      </c>
      <c r="R70" s="9"/>
      <c r="S70" s="16">
        <f t="shared" si="2"/>
        <v>1305621500</v>
      </c>
      <c r="U70" s="6">
        <f t="shared" si="3"/>
        <v>-1.0990547016554661E-3</v>
      </c>
    </row>
    <row r="71" spans="1:21" ht="21" x14ac:dyDescent="0.55000000000000004">
      <c r="A71" s="12" t="s">
        <v>67</v>
      </c>
      <c r="C71" s="16">
        <v>0</v>
      </c>
      <c r="D71" s="9"/>
      <c r="E71" s="16">
        <v>0</v>
      </c>
      <c r="F71" s="9"/>
      <c r="G71" s="16">
        <v>0</v>
      </c>
      <c r="H71" s="9"/>
      <c r="I71" s="16">
        <f t="shared" si="0"/>
        <v>0</v>
      </c>
      <c r="J71" s="9"/>
      <c r="K71" s="6">
        <f t="shared" si="1"/>
        <v>0</v>
      </c>
      <c r="L71" s="9"/>
      <c r="M71" s="16">
        <v>0</v>
      </c>
      <c r="N71" s="9"/>
      <c r="O71" s="16">
        <v>0</v>
      </c>
      <c r="P71" s="9"/>
      <c r="Q71" s="16">
        <v>0</v>
      </c>
      <c r="R71" s="9"/>
      <c r="S71" s="16">
        <f t="shared" si="2"/>
        <v>0</v>
      </c>
      <c r="U71" s="6">
        <f t="shared" si="3"/>
        <v>0</v>
      </c>
    </row>
    <row r="72" spans="1:21" ht="21" x14ac:dyDescent="0.55000000000000004">
      <c r="A72" s="12" t="s">
        <v>55</v>
      </c>
      <c r="C72" s="16">
        <v>0</v>
      </c>
      <c r="D72" s="9"/>
      <c r="E72" s="16">
        <v>-1739587500</v>
      </c>
      <c r="F72" s="9"/>
      <c r="G72" s="16">
        <v>0</v>
      </c>
      <c r="H72" s="9"/>
      <c r="I72" s="16">
        <f t="shared" si="0"/>
        <v>-1739587500</v>
      </c>
      <c r="J72" s="9"/>
      <c r="K72" s="6">
        <f t="shared" si="1"/>
        <v>1.4643614713882071E-3</v>
      </c>
      <c r="L72" s="9"/>
      <c r="M72" s="16">
        <v>0</v>
      </c>
      <c r="N72" s="9"/>
      <c r="O72" s="16">
        <v>-1739587500</v>
      </c>
      <c r="P72" s="9"/>
      <c r="Q72" s="16">
        <v>0</v>
      </c>
      <c r="R72" s="9"/>
      <c r="S72" s="16">
        <f t="shared" si="2"/>
        <v>-1739587500</v>
      </c>
      <c r="U72" s="6">
        <f t="shared" si="3"/>
        <v>1.4643614713882071E-3</v>
      </c>
    </row>
    <row r="73" spans="1:21" ht="21" x14ac:dyDescent="0.55000000000000004">
      <c r="A73" s="12" t="s">
        <v>34</v>
      </c>
      <c r="C73" s="16">
        <v>0</v>
      </c>
      <c r="D73" s="9"/>
      <c r="E73" s="16">
        <v>-189</v>
      </c>
      <c r="F73" s="9"/>
      <c r="G73" s="16">
        <v>0</v>
      </c>
      <c r="H73" s="9"/>
      <c r="I73" s="16">
        <f t="shared" ref="I73:I80" si="4">C73+E73+G73</f>
        <v>-189</v>
      </c>
      <c r="J73" s="9"/>
      <c r="K73" s="6">
        <f t="shared" ref="K73:K80" si="5">I73/-1187949515191</f>
        <v>1.5909767004670426E-10</v>
      </c>
      <c r="L73" s="9"/>
      <c r="M73" s="16">
        <v>0</v>
      </c>
      <c r="N73" s="9"/>
      <c r="O73" s="16">
        <v>-189</v>
      </c>
      <c r="P73" s="9"/>
      <c r="Q73" s="16">
        <v>0</v>
      </c>
      <c r="R73" s="9"/>
      <c r="S73" s="16">
        <f t="shared" ref="S73:S80" si="6">M73+O73+Q73</f>
        <v>-189</v>
      </c>
      <c r="U73" s="6">
        <f t="shared" ref="U73:U80" si="7">S73/-1187949515191</f>
        <v>1.5909767004670426E-10</v>
      </c>
    </row>
    <row r="74" spans="1:21" ht="21" x14ac:dyDescent="0.55000000000000004">
      <c r="A74" s="12" t="s">
        <v>35</v>
      </c>
      <c r="C74" s="16">
        <v>0</v>
      </c>
      <c r="D74" s="9"/>
      <c r="E74" s="16">
        <v>-73606670082</v>
      </c>
      <c r="F74" s="9"/>
      <c r="G74" s="16">
        <v>0</v>
      </c>
      <c r="H74" s="9"/>
      <c r="I74" s="16">
        <f t="shared" si="4"/>
        <v>-73606670082</v>
      </c>
      <c r="J74" s="9"/>
      <c r="K74" s="6">
        <f t="shared" si="5"/>
        <v>6.1961109576416158E-2</v>
      </c>
      <c r="L74" s="9"/>
      <c r="M74" s="16">
        <v>0</v>
      </c>
      <c r="N74" s="9"/>
      <c r="O74" s="16">
        <v>-73606670082</v>
      </c>
      <c r="P74" s="9"/>
      <c r="Q74" s="16">
        <v>0</v>
      </c>
      <c r="R74" s="9"/>
      <c r="S74" s="16">
        <f t="shared" si="6"/>
        <v>-73606670082</v>
      </c>
      <c r="U74" s="6">
        <f t="shared" si="7"/>
        <v>6.1961109576416158E-2</v>
      </c>
    </row>
    <row r="75" spans="1:21" ht="21" x14ac:dyDescent="0.55000000000000004">
      <c r="A75" s="12" t="s">
        <v>160</v>
      </c>
      <c r="C75" s="16">
        <v>0</v>
      </c>
      <c r="D75" s="9"/>
      <c r="E75" s="16">
        <v>-9036346745</v>
      </c>
      <c r="F75" s="9"/>
      <c r="G75" s="16">
        <v>0</v>
      </c>
      <c r="H75" s="9"/>
      <c r="I75" s="16">
        <f t="shared" si="4"/>
        <v>-9036346745</v>
      </c>
      <c r="J75" s="9"/>
      <c r="K75" s="6">
        <f t="shared" si="5"/>
        <v>7.6066757294371429E-3</v>
      </c>
      <c r="L75" s="9"/>
      <c r="M75" s="16">
        <v>0</v>
      </c>
      <c r="N75" s="9"/>
      <c r="O75" s="16">
        <v>-9036346745</v>
      </c>
      <c r="P75" s="9"/>
      <c r="Q75" s="16">
        <v>0</v>
      </c>
      <c r="R75" s="9"/>
      <c r="S75" s="16">
        <f t="shared" si="6"/>
        <v>-9036346745</v>
      </c>
      <c r="U75" s="6">
        <f t="shared" si="7"/>
        <v>7.6066757294371429E-3</v>
      </c>
    </row>
    <row r="76" spans="1:21" ht="21" x14ac:dyDescent="0.55000000000000004">
      <c r="A76" s="12" t="s">
        <v>17</v>
      </c>
      <c r="C76" s="16">
        <v>0</v>
      </c>
      <c r="D76" s="9"/>
      <c r="E76" s="16">
        <v>37677368651</v>
      </c>
      <c r="F76" s="9"/>
      <c r="G76" s="16">
        <v>0</v>
      </c>
      <c r="H76" s="9"/>
      <c r="I76" s="16">
        <f t="shared" si="4"/>
        <v>37677368651</v>
      </c>
      <c r="J76" s="9"/>
      <c r="K76" s="6">
        <f t="shared" si="5"/>
        <v>-3.1716304581295429E-2</v>
      </c>
      <c r="L76" s="9"/>
      <c r="M76" s="16">
        <v>0</v>
      </c>
      <c r="N76" s="9"/>
      <c r="O76" s="16">
        <v>37677368651</v>
      </c>
      <c r="P76" s="9"/>
      <c r="Q76" s="16">
        <v>0</v>
      </c>
      <c r="R76" s="9"/>
      <c r="S76" s="16">
        <f t="shared" si="6"/>
        <v>37677368651</v>
      </c>
      <c r="U76" s="6">
        <f t="shared" si="7"/>
        <v>-3.1716304581295429E-2</v>
      </c>
    </row>
    <row r="77" spans="1:21" ht="21" x14ac:dyDescent="0.55000000000000004">
      <c r="A77" s="12" t="s">
        <v>16</v>
      </c>
      <c r="C77" s="16">
        <v>0</v>
      </c>
      <c r="D77" s="9"/>
      <c r="E77" s="16">
        <v>15127307017</v>
      </c>
      <c r="F77" s="9"/>
      <c r="G77" s="16">
        <v>0</v>
      </c>
      <c r="H77" s="9"/>
      <c r="I77" s="16">
        <f t="shared" si="4"/>
        <v>15127307017</v>
      </c>
      <c r="J77" s="9"/>
      <c r="K77" s="6">
        <f t="shared" si="5"/>
        <v>-1.2733964552835238E-2</v>
      </c>
      <c r="L77" s="9"/>
      <c r="M77" s="16">
        <v>0</v>
      </c>
      <c r="N77" s="9"/>
      <c r="O77" s="16">
        <v>15127307017</v>
      </c>
      <c r="P77" s="9"/>
      <c r="Q77" s="16">
        <v>0</v>
      </c>
      <c r="R77" s="9"/>
      <c r="S77" s="16">
        <f t="shared" si="6"/>
        <v>15127307017</v>
      </c>
      <c r="U77" s="6">
        <f t="shared" si="7"/>
        <v>-1.2733964552835238E-2</v>
      </c>
    </row>
    <row r="78" spans="1:21" ht="21" x14ac:dyDescent="0.55000000000000004">
      <c r="A78" s="12" t="s">
        <v>26</v>
      </c>
      <c r="C78" s="16">
        <v>0</v>
      </c>
      <c r="D78" s="9"/>
      <c r="E78" s="16">
        <v>-6014002500</v>
      </c>
      <c r="F78" s="9"/>
      <c r="G78" s="16">
        <v>0</v>
      </c>
      <c r="H78" s="9"/>
      <c r="I78" s="16">
        <f t="shared" si="4"/>
        <v>-6014002500</v>
      </c>
      <c r="J78" s="9"/>
      <c r="K78" s="6">
        <f t="shared" si="5"/>
        <v>5.0625068010849445E-3</v>
      </c>
      <c r="L78" s="9"/>
      <c r="M78" s="16">
        <v>0</v>
      </c>
      <c r="N78" s="9"/>
      <c r="O78" s="16">
        <v>-6014002500</v>
      </c>
      <c r="P78" s="9"/>
      <c r="Q78" s="16">
        <v>0</v>
      </c>
      <c r="R78" s="9"/>
      <c r="S78" s="16">
        <f t="shared" si="6"/>
        <v>-6014002500</v>
      </c>
      <c r="U78" s="6">
        <f t="shared" si="7"/>
        <v>5.0625068010849445E-3</v>
      </c>
    </row>
    <row r="79" spans="1:21" ht="21" x14ac:dyDescent="0.55000000000000004">
      <c r="A79" s="12" t="s">
        <v>76</v>
      </c>
      <c r="C79" s="16">
        <v>0</v>
      </c>
      <c r="D79" s="9"/>
      <c r="E79" s="16">
        <v>-8168207677</v>
      </c>
      <c r="F79" s="9"/>
      <c r="G79" s="16">
        <v>0</v>
      </c>
      <c r="H79" s="9"/>
      <c r="I79" s="16">
        <f t="shared" si="4"/>
        <v>-8168207677</v>
      </c>
      <c r="J79" s="9"/>
      <c r="K79" s="6">
        <f t="shared" si="5"/>
        <v>6.8758878829010724E-3</v>
      </c>
      <c r="L79" s="9"/>
      <c r="M79" s="16">
        <v>0</v>
      </c>
      <c r="N79" s="9"/>
      <c r="O79" s="16">
        <v>-8168207677</v>
      </c>
      <c r="P79" s="9"/>
      <c r="Q79" s="16">
        <v>0</v>
      </c>
      <c r="R79" s="9"/>
      <c r="S79" s="16">
        <f t="shared" si="6"/>
        <v>-8168207677</v>
      </c>
      <c r="U79" s="6">
        <f t="shared" si="7"/>
        <v>6.8758878829010724E-3</v>
      </c>
    </row>
    <row r="80" spans="1:21" ht="21" x14ac:dyDescent="0.55000000000000004">
      <c r="A80" s="12" t="s">
        <v>156</v>
      </c>
      <c r="C80" s="16">
        <v>0</v>
      </c>
      <c r="D80" s="9"/>
      <c r="E80" s="16">
        <v>-4947241884</v>
      </c>
      <c r="F80" s="9"/>
      <c r="G80" s="16">
        <v>0</v>
      </c>
      <c r="H80" s="9"/>
      <c r="I80" s="16">
        <f t="shared" si="4"/>
        <v>-4947241884</v>
      </c>
      <c r="J80" s="9"/>
      <c r="K80" s="6">
        <f t="shared" si="5"/>
        <v>4.1645219941897748E-3</v>
      </c>
      <c r="L80" s="9"/>
      <c r="M80" s="16">
        <v>0</v>
      </c>
      <c r="N80" s="9"/>
      <c r="O80" s="16">
        <v>-4947241884</v>
      </c>
      <c r="P80" s="9"/>
      <c r="Q80" s="16">
        <v>0</v>
      </c>
      <c r="R80" s="9"/>
      <c r="S80" s="16">
        <f t="shared" si="6"/>
        <v>-4947241884</v>
      </c>
      <c r="U80" s="6">
        <f t="shared" si="7"/>
        <v>4.1645219941897748E-3</v>
      </c>
    </row>
    <row r="81" spans="3:21" ht="19.5" thickBot="1" x14ac:dyDescent="0.5">
      <c r="C81" s="7">
        <f>SUM(C8:C80)</f>
        <v>120242639571</v>
      </c>
      <c r="E81" s="7">
        <f>SUM(E8:E80)</f>
        <v>-1259273399903</v>
      </c>
      <c r="F81" s="5"/>
      <c r="G81" s="7">
        <f>SUM(G8:G80)</f>
        <v>-49703326697</v>
      </c>
      <c r="H81" s="5"/>
      <c r="I81" s="7">
        <f>SUM(I8:I80)</f>
        <v>-1188734087029</v>
      </c>
      <c r="J81" s="5"/>
      <c r="K81" s="8">
        <f>SUM(K8:K80)</f>
        <v>1.0006604420709526</v>
      </c>
      <c r="L81" s="5"/>
      <c r="M81" s="7">
        <f>SUM(M8:M80)</f>
        <v>120242639571</v>
      </c>
      <c r="N81" s="5"/>
      <c r="O81" s="7">
        <f>SUM(O8:O80)</f>
        <v>-1259273399903</v>
      </c>
      <c r="P81" s="5"/>
      <c r="Q81" s="7">
        <f>SUM(Q8:Q80)</f>
        <v>-49703326697</v>
      </c>
      <c r="R81" s="5"/>
      <c r="S81" s="7">
        <f>SUM(S8:S80)</f>
        <v>-1188734087029</v>
      </c>
      <c r="T81" s="5"/>
      <c r="U81" s="8">
        <f>SUM(U8:U80)</f>
        <v>1.0006604420709526</v>
      </c>
    </row>
    <row r="82" spans="3:21" ht="19.5" thickTop="1" x14ac:dyDescent="0.45">
      <c r="G82" s="14"/>
    </row>
    <row r="84" spans="3:21" x14ac:dyDescent="0.45">
      <c r="E84" s="16"/>
      <c r="I84" s="16"/>
      <c r="M84" s="16"/>
    </row>
    <row r="85" spans="3:21" x14ac:dyDescent="0.45">
      <c r="E85" s="37"/>
      <c r="M85" s="11"/>
    </row>
    <row r="87" spans="3:21" x14ac:dyDescent="0.45">
      <c r="M87" s="11"/>
    </row>
    <row r="88" spans="3:21" x14ac:dyDescent="0.45">
      <c r="O88" s="14"/>
    </row>
  </sheetData>
  <mergeCells count="16">
    <mergeCell ref="A6:A7"/>
    <mergeCell ref="C7"/>
    <mergeCell ref="E7"/>
    <mergeCell ref="G7"/>
    <mergeCell ref="I7"/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7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view="pageBreakPreview" zoomScale="60" zoomScaleNormal="100" workbookViewId="0">
      <selection activeCell="A11" sqref="A11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" x14ac:dyDescent="0.45">
      <c r="A3" s="44" t="s">
        <v>115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30" x14ac:dyDescent="0.45">
      <c r="A4" s="44" t="s">
        <v>163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6" spans="1:11" ht="21.75" thickBot="1" x14ac:dyDescent="0.5">
      <c r="A6" s="52" t="s">
        <v>140</v>
      </c>
      <c r="B6" s="52" t="s">
        <v>140</v>
      </c>
      <c r="C6" s="52" t="s">
        <v>140</v>
      </c>
      <c r="E6" s="52" t="s">
        <v>117</v>
      </c>
      <c r="F6" s="52" t="s">
        <v>117</v>
      </c>
      <c r="G6" s="52" t="s">
        <v>117</v>
      </c>
      <c r="I6" s="52" t="s">
        <v>118</v>
      </c>
      <c r="J6" s="52" t="s">
        <v>118</v>
      </c>
      <c r="K6" s="52" t="s">
        <v>118</v>
      </c>
    </row>
    <row r="7" spans="1:11" s="17" customFormat="1" ht="19.5" x14ac:dyDescent="0.45">
      <c r="A7" s="49" t="s">
        <v>141</v>
      </c>
      <c r="C7" s="49" t="s">
        <v>83</v>
      </c>
      <c r="E7" s="49" t="s">
        <v>142</v>
      </c>
      <c r="G7" s="49" t="s">
        <v>143</v>
      </c>
      <c r="I7" s="49" t="s">
        <v>142</v>
      </c>
      <c r="K7" s="49" t="s">
        <v>143</v>
      </c>
    </row>
    <row r="8" spans="1:11" ht="21" x14ac:dyDescent="0.55000000000000004">
      <c r="A8" s="2" t="s">
        <v>89</v>
      </c>
      <c r="C8" s="1" t="s">
        <v>90</v>
      </c>
      <c r="E8" s="27">
        <v>5268</v>
      </c>
      <c r="F8" s="26"/>
      <c r="G8" s="29">
        <f t="shared" ref="G8:G13" si="0">E8/$E$14</f>
        <v>8.9540975024390915E-3</v>
      </c>
      <c r="H8" s="26"/>
      <c r="I8" s="27">
        <v>5268</v>
      </c>
      <c r="J8" s="26"/>
      <c r="K8" s="29">
        <f t="shared" ref="K8:K13" si="1">I8/$I$14</f>
        <v>8.9540975024390915E-3</v>
      </c>
    </row>
    <row r="9" spans="1:11" ht="21" x14ac:dyDescent="0.55000000000000004">
      <c r="A9" s="2" t="s">
        <v>93</v>
      </c>
      <c r="C9" s="1" t="s">
        <v>94</v>
      </c>
      <c r="E9" s="27">
        <v>62</v>
      </c>
      <c r="F9" s="26"/>
      <c r="G9" s="29">
        <f t="shared" si="0"/>
        <v>1.0538231684723304E-4</v>
      </c>
      <c r="H9" s="26"/>
      <c r="I9" s="27">
        <v>62</v>
      </c>
      <c r="J9" s="26"/>
      <c r="K9" s="29">
        <f t="shared" si="1"/>
        <v>1.0538231684723304E-4</v>
      </c>
    </row>
    <row r="10" spans="1:11" ht="21" x14ac:dyDescent="0.55000000000000004">
      <c r="A10" s="2" t="s">
        <v>96</v>
      </c>
      <c r="C10" s="1" t="s">
        <v>97</v>
      </c>
      <c r="E10" s="27">
        <v>1860</v>
      </c>
      <c r="F10" s="26"/>
      <c r="G10" s="29">
        <f t="shared" si="0"/>
        <v>3.1614695054169909E-3</v>
      </c>
      <c r="H10" s="26"/>
      <c r="I10" s="27">
        <v>1860</v>
      </c>
      <c r="J10" s="26"/>
      <c r="K10" s="29">
        <f t="shared" si="1"/>
        <v>3.1614695054169909E-3</v>
      </c>
    </row>
    <row r="11" spans="1:11" ht="21" x14ac:dyDescent="0.55000000000000004">
      <c r="A11" s="2" t="s">
        <v>99</v>
      </c>
      <c r="C11" s="1" t="s">
        <v>100</v>
      </c>
      <c r="E11" s="27">
        <v>91790</v>
      </c>
      <c r="F11" s="26"/>
      <c r="G11" s="29">
        <f t="shared" si="0"/>
        <v>0.15601682037754064</v>
      </c>
      <c r="H11" s="26"/>
      <c r="I11" s="27">
        <v>91790</v>
      </c>
      <c r="J11" s="26"/>
      <c r="K11" s="29">
        <f t="shared" si="1"/>
        <v>0.15601682037754064</v>
      </c>
    </row>
    <row r="12" spans="1:11" ht="21" x14ac:dyDescent="0.55000000000000004">
      <c r="A12" s="2" t="s">
        <v>101</v>
      </c>
      <c r="C12" s="1" t="s">
        <v>102</v>
      </c>
      <c r="E12" s="27">
        <v>16084</v>
      </c>
      <c r="F12" s="26"/>
      <c r="G12" s="29">
        <f t="shared" si="0"/>
        <v>2.7338212647917678E-2</v>
      </c>
      <c r="H12" s="26"/>
      <c r="I12" s="27">
        <v>16084</v>
      </c>
      <c r="J12" s="26"/>
      <c r="K12" s="29">
        <f t="shared" si="1"/>
        <v>2.7338212647917678E-2</v>
      </c>
    </row>
    <row r="13" spans="1:11" ht="21" x14ac:dyDescent="0.55000000000000004">
      <c r="A13" s="2" t="s">
        <v>107</v>
      </c>
      <c r="C13" s="1" t="s">
        <v>108</v>
      </c>
      <c r="E13" s="27">
        <v>473270</v>
      </c>
      <c r="F13" s="26"/>
      <c r="G13" s="29">
        <f t="shared" si="0"/>
        <v>0.8044240176498384</v>
      </c>
      <c r="H13" s="26"/>
      <c r="I13" s="27">
        <v>473270</v>
      </c>
      <c r="J13" s="26"/>
      <c r="K13" s="29">
        <f t="shared" si="1"/>
        <v>0.8044240176498384</v>
      </c>
    </row>
    <row r="14" spans="1:11" ht="19.5" thickBot="1" x14ac:dyDescent="0.5">
      <c r="E14" s="28">
        <f>SUM(E8:E13)</f>
        <v>588334</v>
      </c>
      <c r="F14" s="26"/>
      <c r="G14" s="35">
        <f>SUM(G8:G13)</f>
        <v>1</v>
      </c>
      <c r="H14" s="26"/>
      <c r="I14" s="28">
        <f>SUM(I8:I13)</f>
        <v>588334</v>
      </c>
      <c r="J14" s="26"/>
      <c r="K14" s="35">
        <f>SUM(K8:K13)</f>
        <v>1</v>
      </c>
    </row>
    <row r="15" spans="1:11" ht="19.5" thickTop="1" x14ac:dyDescent="0.45">
      <c r="E15" s="26"/>
      <c r="F15" s="26"/>
      <c r="G15" s="26"/>
      <c r="H15" s="26"/>
      <c r="I15" s="26"/>
      <c r="J15" s="26"/>
      <c r="K15" s="26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C10" sqref="C10"/>
    </sheetView>
  </sheetViews>
  <sheetFormatPr defaultColWidth="34" defaultRowHeight="18.75" x14ac:dyDescent="0.45"/>
  <cols>
    <col min="1" max="1" width="34" style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4" t="s">
        <v>0</v>
      </c>
      <c r="B2" s="44"/>
      <c r="C2" s="44"/>
      <c r="D2" s="44"/>
      <c r="E2" s="44"/>
    </row>
    <row r="3" spans="1:5" ht="30" x14ac:dyDescent="0.45">
      <c r="A3" s="44" t="s">
        <v>115</v>
      </c>
      <c r="B3" s="44"/>
      <c r="C3" s="44"/>
      <c r="D3" s="44"/>
      <c r="E3" s="44"/>
    </row>
    <row r="4" spans="1:5" ht="30" x14ac:dyDescent="0.45">
      <c r="A4" s="44" t="s">
        <v>163</v>
      </c>
      <c r="B4" s="44"/>
      <c r="C4" s="44"/>
      <c r="D4" s="44"/>
      <c r="E4" s="44"/>
    </row>
    <row r="6" spans="1:5" s="17" customFormat="1" ht="20.25" thickBot="1" x14ac:dyDescent="0.5">
      <c r="A6" s="33" t="s">
        <v>144</v>
      </c>
      <c r="C6" s="46" t="s">
        <v>117</v>
      </c>
      <c r="E6" s="46" t="s">
        <v>153</v>
      </c>
    </row>
    <row r="7" spans="1:5" ht="21" x14ac:dyDescent="0.55000000000000004">
      <c r="A7" s="2" t="s">
        <v>144</v>
      </c>
      <c r="C7" s="27">
        <v>485912368</v>
      </c>
      <c r="D7" s="26"/>
      <c r="E7" s="27">
        <v>485912368</v>
      </c>
    </row>
    <row r="8" spans="1:5" ht="21" x14ac:dyDescent="0.55000000000000004">
      <c r="A8" s="2" t="s">
        <v>145</v>
      </c>
      <c r="C8" s="27">
        <v>745</v>
      </c>
      <c r="D8" s="26"/>
      <c r="E8" s="27">
        <v>745</v>
      </c>
    </row>
    <row r="9" spans="1:5" ht="21" x14ac:dyDescent="0.55000000000000004">
      <c r="A9" s="2" t="s">
        <v>146</v>
      </c>
      <c r="C9" s="27">
        <v>298071145</v>
      </c>
      <c r="D9" s="26"/>
      <c r="E9" s="27">
        <v>298071145</v>
      </c>
    </row>
    <row r="10" spans="1:5" ht="21.75" thickBot="1" x14ac:dyDescent="0.6">
      <c r="A10" s="2" t="s">
        <v>124</v>
      </c>
      <c r="C10" s="28">
        <f>SUM(C7:C9)</f>
        <v>783984258</v>
      </c>
      <c r="D10" s="26"/>
      <c r="E10" s="28">
        <f>SUM(E7:E9)</f>
        <v>783984258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2023-06-26T05:15:58Z</dcterms:modified>
</cp:coreProperties>
</file>